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90" yWindow="30" windowWidth="18915" windowHeight="11745" tabRatio="948"/>
  </bookViews>
  <sheets>
    <sheet name="Table 1.1" sheetId="64" r:id="rId1"/>
    <sheet name="Table 1.2" sheetId="66" r:id="rId2"/>
    <sheet name="Table 1.3" sheetId="57" r:id="rId3"/>
    <sheet name="Table 1.4" sheetId="78" r:id="rId4"/>
    <sheet name="Table 1.5" sheetId="79" r:id="rId5"/>
    <sheet name="Table 2.1.1" sheetId="67" r:id="rId6"/>
    <sheet name="Table 3.1" sheetId="21" r:id="rId7"/>
    <sheet name="Table 3.2" sheetId="71" r:id="rId8"/>
    <sheet name="Table 3.3" sheetId="26" r:id="rId9"/>
    <sheet name="Table 3.4" sheetId="73" r:id="rId10"/>
    <sheet name="Table 3.5" sheetId="82" r:id="rId11"/>
    <sheet name="Table 3.6" sheetId="74" r:id="rId12"/>
    <sheet name="Table 3.7" sheetId="75" r:id="rId13"/>
    <sheet name="Table 3.8" sheetId="72" r:id="rId14"/>
    <sheet name="Table 3.9" sheetId="35" r:id="rId15"/>
    <sheet name="Table 3.10" sheetId="37" r:id="rId16"/>
  </sheets>
  <definedNames>
    <definedName name="_xlnm._FilterDatabase" localSheetId="8" hidden="1">'Table 3.3'!$A$3:$F$27</definedName>
    <definedName name="_xlnm.Print_Area" localSheetId="0">'Table 1.1'!$A$1:$E$53</definedName>
    <definedName name="_xlnm.Print_Area" localSheetId="1">'Table 1.2'!$A$1:$F$50</definedName>
    <definedName name="_xlnm.Print_Area" localSheetId="2">'Table 1.3'!$A$1:$F$65</definedName>
    <definedName name="_xlnm.Print_Area" localSheetId="3">'Table 1.4'!$A$1:$F$6</definedName>
    <definedName name="_xlnm.Print_Area" localSheetId="5">'Table 2.1.1'!$A$1:$F$155</definedName>
    <definedName name="_xlnm.Print_Area" localSheetId="6">'Table 3.1'!$A$1:$G$28</definedName>
    <definedName name="_xlnm.Print_Area" localSheetId="15">'Table 3.10'!$A$1:$F$27</definedName>
    <definedName name="_xlnm.Print_Area" localSheetId="7">'Table 3.2'!$A$1:$F$37</definedName>
    <definedName name="_xlnm.Print_Area" localSheetId="8">'Table 3.3'!$A$1:$F$38</definedName>
    <definedName name="_xlnm.Print_Area" localSheetId="9">'Table 3.4'!$A$1:$E$17</definedName>
    <definedName name="_xlnm.Print_Area" localSheetId="10">'Table 3.5'!$A$1:$F$37</definedName>
    <definedName name="_xlnm.Print_Area" localSheetId="11">'Table 3.6'!$A$1:$F$17</definedName>
    <definedName name="_xlnm.Print_Area" localSheetId="12">'Table 3.7'!$A$1:$E$20</definedName>
    <definedName name="_xlnm.Print_Area" localSheetId="13">'Table 3.8'!$A$1:$F$28</definedName>
    <definedName name="_xlnm.Print_Area" localSheetId="14">'Table 3.9'!$A$1:$F$24</definedName>
    <definedName name="Z_1E4EBAB2_6872_4520_BF8A_226AAF054257_.wvu.PrintArea" localSheetId="7" hidden="1">'Table 3.2'!#REF!</definedName>
    <definedName name="Z_B25D4AC8_47EB_407B_BE70_8908CEF72BED_.wvu.PrintArea" localSheetId="7" hidden="1">'Table 3.2'!#REF!</definedName>
    <definedName name="Z_BF9299E5_737A_4E0C_9D41_A753AB534F5C_.wvu.PrintArea" localSheetId="7" hidden="1">'Table 3.2'!#REF!</definedName>
    <definedName name="Z_BFB02F83_41B1_44AF_A78B_0A94ECFFD68F_.wvu.PrintArea" localSheetId="7" hidden="1">'Table 3.2'!#REF!</definedName>
    <definedName name="Z_D4786556_5610_4637_8BFC_AE78BCCB000A_.wvu.Cols" localSheetId="10" hidden="1">'Table 3.5'!#REF!</definedName>
    <definedName name="Z_E17A761E_E232_4B16_B081_29C59F6C978B_.wvu.Cols" localSheetId="10" hidden="1">'Table 3.5'!#REF!</definedName>
  </definedNames>
  <calcPr calcId="162913" concurrentCalc="0"/>
</workbook>
</file>

<file path=xl/calcChain.xml><?xml version="1.0" encoding="utf-8"?>
<calcChain xmlns="http://schemas.openxmlformats.org/spreadsheetml/2006/main">
  <c r="C7" i="26" l="1"/>
  <c r="C6" i="26"/>
  <c r="E7" i="73"/>
  <c r="D6" i="73"/>
  <c r="D8" i="73"/>
  <c r="C6" i="73"/>
  <c r="C8" i="73"/>
  <c r="B6" i="73"/>
  <c r="B8" i="73"/>
  <c r="B20" i="26"/>
  <c r="C29" i="71"/>
  <c r="C21" i="71"/>
  <c r="C18" i="71"/>
  <c r="C22" i="71"/>
  <c r="C11" i="71"/>
  <c r="C24" i="71"/>
  <c r="C26" i="71"/>
  <c r="C30" i="71"/>
  <c r="C37" i="71"/>
  <c r="D49" i="64"/>
  <c r="D50" i="64"/>
  <c r="D51" i="64"/>
  <c r="D53" i="64"/>
  <c r="B130" i="67"/>
  <c r="B138" i="67"/>
  <c r="F139" i="67"/>
  <c r="E139" i="67"/>
  <c r="D139" i="67"/>
  <c r="C139" i="67"/>
  <c r="F130" i="67"/>
  <c r="F138" i="67"/>
  <c r="E130" i="67"/>
  <c r="E138" i="67"/>
  <c r="D130" i="67"/>
  <c r="D138" i="67"/>
  <c r="C130" i="67"/>
  <c r="C138" i="67"/>
  <c r="F8" i="67"/>
  <c r="F137" i="67"/>
  <c r="E8" i="67"/>
  <c r="E137" i="67"/>
  <c r="D8" i="67"/>
  <c r="D137" i="67"/>
  <c r="C8" i="67"/>
  <c r="C137" i="67"/>
  <c r="B139" i="67"/>
  <c r="B8" i="67"/>
  <c r="B137" i="67"/>
  <c r="F145" i="67"/>
  <c r="E145" i="67"/>
  <c r="D145" i="67"/>
  <c r="C145" i="67"/>
  <c r="B145" i="67"/>
  <c r="F144" i="67"/>
  <c r="E144" i="67"/>
  <c r="D144" i="67"/>
  <c r="C144" i="67"/>
  <c r="B144" i="67"/>
  <c r="F143" i="67"/>
  <c r="E143" i="67"/>
  <c r="D143" i="67"/>
  <c r="C143" i="67"/>
  <c r="F142" i="67"/>
  <c r="E142" i="67"/>
  <c r="D142" i="67"/>
  <c r="C142" i="67"/>
  <c r="B143" i="67"/>
  <c r="B142" i="67"/>
  <c r="C33" i="82"/>
  <c r="F33" i="82"/>
  <c r="E33" i="82"/>
  <c r="D33" i="82"/>
  <c r="B33" i="82"/>
  <c r="C30" i="82"/>
  <c r="F30" i="82"/>
  <c r="F34" i="82"/>
  <c r="E30" i="82"/>
  <c r="D30" i="82"/>
  <c r="B30" i="82"/>
  <c r="B34" i="82"/>
  <c r="D25" i="82"/>
  <c r="C25" i="82"/>
  <c r="F25" i="82"/>
  <c r="E25" i="82"/>
  <c r="B25" i="82"/>
  <c r="F22" i="82"/>
  <c r="E22" i="82"/>
  <c r="E26" i="82"/>
  <c r="B22" i="82"/>
  <c r="D22" i="82"/>
  <c r="D26" i="82"/>
  <c r="C22" i="82"/>
  <c r="C26" i="82"/>
  <c r="E17" i="82"/>
  <c r="D17" i="82"/>
  <c r="F17" i="82"/>
  <c r="C17" i="82"/>
  <c r="B17" i="82"/>
  <c r="F11" i="82"/>
  <c r="B11" i="82"/>
  <c r="E11" i="82"/>
  <c r="D11" i="82"/>
  <c r="C11" i="82"/>
  <c r="C34" i="82"/>
  <c r="B18" i="82"/>
  <c r="F26" i="82"/>
  <c r="E34" i="82"/>
  <c r="C18" i="82"/>
  <c r="C35" i="82"/>
  <c r="C37" i="82"/>
  <c r="F18" i="82"/>
  <c r="D34" i="82"/>
  <c r="D18" i="82"/>
  <c r="E18" i="82"/>
  <c r="E35" i="82"/>
  <c r="E37" i="82"/>
  <c r="B26" i="82"/>
  <c r="B35" i="82"/>
  <c r="B37" i="82"/>
  <c r="F35" i="82"/>
  <c r="F37" i="82"/>
  <c r="D35" i="82"/>
  <c r="D37" i="82"/>
  <c r="C155" i="67"/>
  <c r="B155" i="67"/>
  <c r="G14" i="21"/>
  <c r="G15" i="21"/>
  <c r="F6" i="79"/>
  <c r="F7" i="79"/>
  <c r="E6" i="78"/>
  <c r="F8" i="57"/>
  <c r="C8" i="57"/>
  <c r="F49" i="66"/>
  <c r="F50" i="66"/>
  <c r="B11" i="71"/>
  <c r="F37" i="26"/>
  <c r="F38" i="26"/>
  <c r="E37" i="26"/>
  <c r="E38" i="26"/>
  <c r="D37" i="26"/>
  <c r="D38" i="26"/>
  <c r="C37" i="26"/>
  <c r="C38" i="26"/>
  <c r="B37" i="26"/>
  <c r="B38" i="26"/>
  <c r="F10" i="57"/>
  <c r="E10" i="57"/>
  <c r="D10" i="57"/>
  <c r="C10" i="57"/>
  <c r="E8" i="57"/>
  <c r="D8" i="57"/>
  <c r="C29" i="57"/>
  <c r="C64" i="57"/>
  <c r="E7" i="64"/>
  <c r="E9" i="64"/>
  <c r="E12" i="64"/>
  <c r="E10" i="64"/>
  <c r="E17" i="64"/>
  <c r="C39" i="66"/>
  <c r="E16" i="64"/>
  <c r="C49" i="66"/>
  <c r="C50" i="66"/>
  <c r="D49" i="66"/>
  <c r="D50" i="66"/>
  <c r="E49" i="66"/>
  <c r="E50" i="66"/>
  <c r="E39" i="66"/>
  <c r="F39" i="66"/>
  <c r="D39" i="66"/>
  <c r="E8" i="64"/>
  <c r="E13" i="64"/>
  <c r="G13" i="21"/>
  <c r="E25" i="21"/>
  <c r="D25" i="21"/>
  <c r="C25" i="21"/>
  <c r="G5" i="21"/>
  <c r="G6" i="21"/>
  <c r="D38" i="66"/>
  <c r="D12" i="57"/>
  <c r="E38" i="66"/>
  <c r="E12" i="57"/>
  <c r="F38" i="66"/>
  <c r="F12" i="57"/>
  <c r="C38" i="66"/>
  <c r="C12" i="57"/>
  <c r="G21" i="21"/>
  <c r="G20" i="21"/>
  <c r="F122" i="67"/>
  <c r="F123" i="67"/>
  <c r="E122" i="67"/>
  <c r="E123" i="67"/>
  <c r="D122" i="67"/>
  <c r="D123" i="67"/>
  <c r="C122" i="67"/>
  <c r="C123" i="67"/>
  <c r="B122" i="67"/>
  <c r="B123" i="67"/>
  <c r="F116" i="67"/>
  <c r="F117" i="67"/>
  <c r="E116" i="67"/>
  <c r="E117" i="67"/>
  <c r="D116" i="67"/>
  <c r="D117" i="67"/>
  <c r="C116" i="67"/>
  <c r="C117" i="67"/>
  <c r="B116" i="67"/>
  <c r="B117" i="67"/>
  <c r="F109" i="67"/>
  <c r="F110" i="67"/>
  <c r="E109" i="67"/>
  <c r="E110" i="67"/>
  <c r="D109" i="67"/>
  <c r="D110" i="67"/>
  <c r="C109" i="67"/>
  <c r="C110" i="67"/>
  <c r="B109" i="67"/>
  <c r="B110" i="67"/>
  <c r="F102" i="67"/>
  <c r="F103" i="67"/>
  <c r="E102" i="67"/>
  <c r="E103" i="67"/>
  <c r="D102" i="67"/>
  <c r="D103" i="67"/>
  <c r="C102" i="67"/>
  <c r="C103" i="67"/>
  <c r="B102" i="67"/>
  <c r="B103" i="67"/>
  <c r="F95" i="67"/>
  <c r="F96" i="67"/>
  <c r="E95" i="67"/>
  <c r="E96" i="67"/>
  <c r="D95" i="67"/>
  <c r="D96" i="67"/>
  <c r="C95" i="67"/>
  <c r="C96" i="67"/>
  <c r="B95" i="67"/>
  <c r="B96" i="67"/>
  <c r="F88" i="67"/>
  <c r="F89" i="67"/>
  <c r="E88" i="67"/>
  <c r="E89" i="67"/>
  <c r="D88" i="67"/>
  <c r="D89" i="67"/>
  <c r="C88" i="67"/>
  <c r="C89" i="67"/>
  <c r="B88" i="67"/>
  <c r="B89" i="67"/>
  <c r="F81" i="67"/>
  <c r="F82" i="67"/>
  <c r="E81" i="67"/>
  <c r="E82" i="67"/>
  <c r="D81" i="67"/>
  <c r="D82" i="67"/>
  <c r="C81" i="67"/>
  <c r="C82" i="67"/>
  <c r="B81" i="67"/>
  <c r="B82" i="67"/>
  <c r="F74" i="67"/>
  <c r="F75" i="67"/>
  <c r="E74" i="67"/>
  <c r="E75" i="67"/>
  <c r="D74" i="67"/>
  <c r="D75" i="67"/>
  <c r="C74" i="67"/>
  <c r="C75" i="67"/>
  <c r="B74" i="67"/>
  <c r="B75" i="67"/>
  <c r="F67" i="67"/>
  <c r="F68" i="67"/>
  <c r="E67" i="67"/>
  <c r="E68" i="67"/>
  <c r="D67" i="67"/>
  <c r="D68" i="67"/>
  <c r="C67" i="67"/>
  <c r="C68" i="67"/>
  <c r="B67" i="67"/>
  <c r="B68" i="67"/>
  <c r="F60" i="67"/>
  <c r="F61" i="67"/>
  <c r="E60" i="67"/>
  <c r="E61" i="67"/>
  <c r="D60" i="67"/>
  <c r="D61" i="67"/>
  <c r="C60" i="67"/>
  <c r="C61" i="67"/>
  <c r="B60" i="67"/>
  <c r="B61" i="67"/>
  <c r="F53" i="67"/>
  <c r="F54" i="67"/>
  <c r="E53" i="67"/>
  <c r="E54" i="67"/>
  <c r="D53" i="67"/>
  <c r="D54" i="67"/>
  <c r="C53" i="67"/>
  <c r="C54" i="67"/>
  <c r="B53" i="67"/>
  <c r="B54" i="67"/>
  <c r="F46" i="67"/>
  <c r="F47" i="67"/>
  <c r="E46" i="67"/>
  <c r="E47" i="67"/>
  <c r="D46" i="67"/>
  <c r="D47" i="67"/>
  <c r="C46" i="67"/>
  <c r="C47" i="67"/>
  <c r="B46" i="67"/>
  <c r="B47" i="67"/>
  <c r="F39" i="67"/>
  <c r="F40" i="67"/>
  <c r="E39" i="67"/>
  <c r="E40" i="67"/>
  <c r="D39" i="67"/>
  <c r="D40" i="67"/>
  <c r="C39" i="67"/>
  <c r="C40" i="67"/>
  <c r="B39" i="67"/>
  <c r="B40" i="67"/>
  <c r="F32" i="67"/>
  <c r="F33" i="67"/>
  <c r="E32" i="67"/>
  <c r="E33" i="67"/>
  <c r="D32" i="67"/>
  <c r="D33" i="67"/>
  <c r="C32" i="67"/>
  <c r="C33" i="67"/>
  <c r="B32" i="67"/>
  <c r="B33" i="67"/>
  <c r="F25" i="67"/>
  <c r="F26" i="67"/>
  <c r="E25" i="67"/>
  <c r="E26" i="67"/>
  <c r="D25" i="67"/>
  <c r="D26" i="67"/>
  <c r="C25" i="67"/>
  <c r="C26" i="67"/>
  <c r="B25" i="67"/>
  <c r="B26" i="67"/>
  <c r="F19" i="67"/>
  <c r="F20" i="67"/>
  <c r="E19" i="67"/>
  <c r="E20" i="67"/>
  <c r="D19" i="67"/>
  <c r="D20" i="67"/>
  <c r="C19" i="67"/>
  <c r="C20" i="67"/>
  <c r="B19" i="67"/>
  <c r="B20" i="67"/>
  <c r="B146" i="67"/>
  <c r="C146" i="67"/>
  <c r="D146" i="67"/>
  <c r="E146" i="67"/>
  <c r="F146" i="67"/>
  <c r="E152" i="67"/>
  <c r="F152" i="67"/>
  <c r="B26" i="64"/>
  <c r="E13" i="67"/>
  <c r="C13" i="67"/>
  <c r="D13" i="67"/>
  <c r="B13" i="67"/>
  <c r="F13" i="67"/>
  <c r="B18" i="64"/>
  <c r="B19" i="64"/>
  <c r="D11" i="73"/>
  <c r="C11" i="73"/>
  <c r="B11" i="73"/>
  <c r="A5" i="73"/>
  <c r="E6" i="73"/>
  <c r="E8" i="73"/>
  <c r="G18" i="21"/>
  <c r="G17" i="21"/>
  <c r="G9" i="21"/>
  <c r="D64" i="57"/>
  <c r="E64" i="57"/>
  <c r="F64" i="57"/>
  <c r="F16" i="57"/>
  <c r="E16" i="57"/>
  <c r="C39" i="64"/>
  <c r="D18" i="64"/>
  <c r="D19" i="64"/>
  <c r="C18" i="64"/>
  <c r="C19" i="64"/>
  <c r="E14" i="64"/>
  <c r="D14" i="64"/>
  <c r="C14" i="64"/>
  <c r="B14" i="64"/>
  <c r="B20" i="64"/>
  <c r="E15" i="75"/>
  <c r="E12" i="75"/>
  <c r="E11" i="75"/>
  <c r="E7" i="75"/>
  <c r="E6" i="75"/>
  <c r="E10" i="73"/>
  <c r="E11" i="73"/>
  <c r="D19" i="75"/>
  <c r="C19" i="75"/>
  <c r="B19" i="75"/>
  <c r="D16" i="75"/>
  <c r="C16" i="75"/>
  <c r="B16" i="75"/>
  <c r="D13" i="75"/>
  <c r="C13" i="75"/>
  <c r="B13" i="75"/>
  <c r="D8" i="75"/>
  <c r="C8" i="75"/>
  <c r="B8" i="75"/>
  <c r="F14" i="74"/>
  <c r="F16" i="74"/>
  <c r="F17" i="74"/>
  <c r="E14" i="74"/>
  <c r="E16" i="74"/>
  <c r="E17" i="74"/>
  <c r="D14" i="74"/>
  <c r="D16" i="74"/>
  <c r="D17" i="74"/>
  <c r="C14" i="74"/>
  <c r="C16" i="74"/>
  <c r="C17" i="74"/>
  <c r="B14" i="74"/>
  <c r="B16" i="74"/>
  <c r="B17" i="74"/>
  <c r="F10" i="74"/>
  <c r="E10" i="74"/>
  <c r="D10" i="74"/>
  <c r="C10" i="74"/>
  <c r="F7" i="74"/>
  <c r="E7" i="74"/>
  <c r="D7" i="74"/>
  <c r="D16" i="73"/>
  <c r="C16" i="73"/>
  <c r="B16" i="73"/>
  <c r="E15" i="73"/>
  <c r="E14" i="73"/>
  <c r="F25" i="26"/>
  <c r="E25" i="26"/>
  <c r="D25" i="26"/>
  <c r="C25" i="26"/>
  <c r="B25" i="26"/>
  <c r="F21" i="26"/>
  <c r="E21" i="26"/>
  <c r="D21" i="26"/>
  <c r="C21" i="26"/>
  <c r="B21" i="26"/>
  <c r="F14" i="26"/>
  <c r="E14" i="26"/>
  <c r="D14" i="26"/>
  <c r="C14" i="26"/>
  <c r="B14" i="26"/>
  <c r="F8" i="26"/>
  <c r="E8" i="26"/>
  <c r="D8" i="26"/>
  <c r="C8" i="26"/>
  <c r="B8" i="26"/>
  <c r="F40" i="66"/>
  <c r="E40" i="66"/>
  <c r="D40" i="66"/>
  <c r="C40" i="66"/>
  <c r="C7" i="74"/>
  <c r="C17" i="73"/>
  <c r="B17" i="73"/>
  <c r="D17" i="73"/>
  <c r="D20" i="64"/>
  <c r="C20" i="64"/>
  <c r="E26" i="26"/>
  <c r="C26" i="26"/>
  <c r="E13" i="75"/>
  <c r="C18" i="75"/>
  <c r="C20" i="75"/>
  <c r="D18" i="75"/>
  <c r="D20" i="75"/>
  <c r="E16" i="75"/>
  <c r="E8" i="75"/>
  <c r="E19" i="75"/>
  <c r="B18" i="75"/>
  <c r="B20" i="75"/>
  <c r="E16" i="73"/>
  <c r="E17" i="73"/>
  <c r="E65" i="57"/>
  <c r="B26" i="26"/>
  <c r="F26" i="26"/>
  <c r="F65" i="57"/>
  <c r="D26" i="26"/>
  <c r="C15" i="26"/>
  <c r="B15" i="26"/>
  <c r="F15" i="26"/>
  <c r="D15" i="26"/>
  <c r="E15" i="26"/>
  <c r="E18" i="64"/>
  <c r="E19" i="64"/>
  <c r="E20" i="64"/>
  <c r="E27" i="26"/>
  <c r="C27" i="26"/>
  <c r="B27" i="26"/>
  <c r="E18" i="75"/>
  <c r="E20" i="75"/>
  <c r="F27" i="26"/>
  <c r="D27" i="26"/>
  <c r="B34" i="64"/>
  <c r="B39" i="64"/>
  <c r="B41" i="64"/>
  <c r="B42" i="64"/>
  <c r="B22" i="37"/>
  <c r="B29" i="71"/>
  <c r="B21" i="71"/>
  <c r="B18" i="71"/>
  <c r="B22" i="71"/>
  <c r="D18" i="71"/>
  <c r="E18" i="71"/>
  <c r="F18" i="71"/>
  <c r="B24" i="71"/>
  <c r="B26" i="71"/>
  <c r="B30" i="71"/>
  <c r="B37" i="71"/>
  <c r="B26" i="37"/>
  <c r="D11" i="35"/>
  <c r="F11" i="35"/>
  <c r="E11" i="35"/>
  <c r="C11" i="35"/>
  <c r="E23" i="21"/>
  <c r="B7" i="35"/>
  <c r="C7" i="35"/>
  <c r="C12" i="35"/>
  <c r="D7" i="35"/>
  <c r="D12" i="35"/>
  <c r="E7" i="35"/>
  <c r="E12" i="35"/>
  <c r="F7" i="35"/>
  <c r="F12" i="35"/>
  <c r="B11" i="35"/>
  <c r="B12" i="35"/>
  <c r="D23" i="21"/>
  <c r="C23" i="21"/>
  <c r="F131" i="67"/>
  <c r="E131" i="67"/>
  <c r="D131" i="67"/>
  <c r="C131" i="67"/>
  <c r="B131" i="67"/>
  <c r="F22" i="72"/>
  <c r="E22" i="72"/>
  <c r="D22" i="72"/>
  <c r="C22" i="72"/>
  <c r="B22" i="72"/>
  <c r="C19" i="72"/>
  <c r="C23" i="72"/>
  <c r="C24" i="72"/>
  <c r="D19" i="72"/>
  <c r="D23" i="72"/>
  <c r="D24" i="72"/>
  <c r="E19" i="72"/>
  <c r="E23" i="72"/>
  <c r="E24" i="72"/>
  <c r="B19" i="72"/>
  <c r="B23" i="72"/>
  <c r="B24" i="72"/>
  <c r="F19" i="72"/>
  <c r="F23" i="72"/>
  <c r="F24" i="72"/>
  <c r="F11" i="72"/>
  <c r="F25" i="72"/>
  <c r="F26" i="72"/>
  <c r="F27" i="72"/>
  <c r="F28" i="72"/>
  <c r="B11" i="72"/>
  <c r="B25" i="72"/>
  <c r="B26" i="72"/>
  <c r="B27" i="72"/>
  <c r="B28" i="72"/>
  <c r="C11" i="72"/>
  <c r="C25" i="72"/>
  <c r="C26" i="72"/>
  <c r="C27" i="72"/>
  <c r="C28" i="72"/>
  <c r="D11" i="72"/>
  <c r="D25" i="72"/>
  <c r="D26" i="72"/>
  <c r="D27" i="72"/>
  <c r="D28" i="72"/>
  <c r="E11" i="72"/>
  <c r="E25" i="72"/>
  <c r="E26" i="72"/>
  <c r="E27" i="72"/>
  <c r="E28" i="72"/>
  <c r="E26" i="37"/>
  <c r="D26" i="37"/>
  <c r="C26" i="37"/>
  <c r="F26" i="37"/>
  <c r="C15" i="37"/>
  <c r="D15" i="37"/>
  <c r="E15" i="37"/>
  <c r="F15" i="37"/>
  <c r="B8" i="37"/>
  <c r="C8" i="37"/>
  <c r="C16" i="37"/>
  <c r="C17" i="37"/>
  <c r="F8" i="37"/>
  <c r="F16" i="37"/>
  <c r="F17" i="37"/>
  <c r="E8" i="37"/>
  <c r="E16" i="37"/>
  <c r="E17" i="37"/>
  <c r="B15" i="37"/>
  <c r="B16" i="37"/>
  <c r="B17" i="37"/>
  <c r="B27" i="37"/>
  <c r="D8" i="37"/>
  <c r="D16" i="37"/>
  <c r="D17" i="37"/>
  <c r="E22" i="37"/>
  <c r="F22" i="37"/>
  <c r="C22" i="37"/>
  <c r="C27" i="37"/>
  <c r="D22" i="37"/>
  <c r="D27" i="37"/>
  <c r="E27" i="37"/>
  <c r="F27" i="37"/>
  <c r="B18" i="35"/>
  <c r="C18" i="35"/>
  <c r="F18" i="35"/>
  <c r="E22" i="35"/>
  <c r="E18" i="35"/>
  <c r="D22" i="35"/>
  <c r="D18" i="35"/>
  <c r="B22" i="35"/>
  <c r="C22" i="35"/>
  <c r="F22" i="35"/>
  <c r="E23" i="35"/>
  <c r="E24" i="35"/>
  <c r="F23" i="35"/>
  <c r="F24" i="35"/>
  <c r="C23" i="35"/>
  <c r="C24" i="35"/>
  <c r="B23" i="35"/>
  <c r="B24" i="35"/>
  <c r="D23" i="35"/>
  <c r="D24" i="35"/>
  <c r="F14" i="67"/>
  <c r="E14" i="67"/>
  <c r="D14" i="67"/>
  <c r="C14" i="67"/>
  <c r="B14" i="67"/>
  <c r="D16" i="57"/>
  <c r="D65" i="57"/>
  <c r="C16" i="57"/>
  <c r="C65" i="57"/>
  <c r="D152" i="67"/>
  <c r="C152" i="67"/>
  <c r="C26" i="64"/>
  <c r="G11" i="21"/>
  <c r="F25" i="21"/>
  <c r="F23" i="21"/>
  <c r="G12" i="21"/>
  <c r="G25" i="21"/>
  <c r="G8" i="21"/>
  <c r="G23" i="21"/>
  <c r="F29" i="71"/>
  <c r="E29" i="71"/>
  <c r="D29" i="71"/>
  <c r="F21" i="71"/>
  <c r="F22" i="71"/>
  <c r="E21" i="71"/>
  <c r="E22" i="71"/>
  <c r="D21" i="71"/>
  <c r="D22" i="71"/>
  <c r="C140" i="67"/>
  <c r="C147" i="67"/>
  <c r="D140" i="67"/>
  <c r="D147" i="67"/>
  <c r="E140" i="67"/>
  <c r="E147" i="67"/>
  <c r="B140" i="67"/>
  <c r="B147" i="67"/>
  <c r="F140" i="67"/>
  <c r="F147" i="67"/>
  <c r="F11" i="71"/>
  <c r="F24" i="71"/>
  <c r="F26" i="71"/>
  <c r="F30" i="71"/>
  <c r="F37" i="71"/>
  <c r="E11" i="71"/>
  <c r="E24" i="71"/>
  <c r="E26" i="71"/>
  <c r="E30" i="71"/>
  <c r="E37" i="71"/>
  <c r="D11" i="71"/>
  <c r="D24" i="71"/>
  <c r="D26" i="71"/>
  <c r="D30" i="71"/>
  <c r="D37" i="71"/>
  <c r="E26" i="64"/>
  <c r="C34" i="64"/>
  <c r="C41" i="64"/>
  <c r="C42" i="64"/>
  <c r="D39" i="64"/>
  <c r="E34" i="64"/>
  <c r="D26" i="64"/>
  <c r="E39" i="64"/>
  <c r="D34" i="64"/>
  <c r="E41" i="64"/>
  <c r="E42" i="64"/>
  <c r="D41" i="64"/>
  <c r="D42" i="64"/>
  <c r="F6" i="78"/>
  <c r="C6" i="78"/>
  <c r="E6" i="79"/>
  <c r="E7" i="79"/>
  <c r="C6" i="79"/>
  <c r="C7" i="79"/>
  <c r="B6" i="79"/>
  <c r="B7" i="79"/>
  <c r="B7" i="74"/>
  <c r="D6" i="79"/>
  <c r="D7" i="79"/>
  <c r="D6" i="78"/>
  <c r="B6" i="78"/>
  <c r="B10" i="74"/>
</calcChain>
</file>

<file path=xl/sharedStrings.xml><?xml version="1.0" encoding="utf-8"?>
<sst xmlns="http://schemas.openxmlformats.org/spreadsheetml/2006/main" count="694" uniqueCount="419">
  <si>
    <t>Total</t>
  </si>
  <si>
    <t>Non-operating</t>
  </si>
  <si>
    <t xml:space="preserve">Other </t>
  </si>
  <si>
    <t>Departmental appropriation</t>
  </si>
  <si>
    <t>Administered expenses</t>
  </si>
  <si>
    <t>Appropriations</t>
  </si>
  <si>
    <t>Special appropriations</t>
  </si>
  <si>
    <t>Administered</t>
  </si>
  <si>
    <t>Departmental</t>
  </si>
  <si>
    <t>Departmental expenses</t>
  </si>
  <si>
    <t>Total expense measures</t>
  </si>
  <si>
    <t>Total capital measures</t>
  </si>
  <si>
    <t>Revenue from Government</t>
  </si>
  <si>
    <t>Outcome 1 Totals by appropriation type</t>
  </si>
  <si>
    <t>Outcome</t>
  </si>
  <si>
    <t>(A) = Administered</t>
  </si>
  <si>
    <t>(D) = Departmental</t>
  </si>
  <si>
    <t>Other</t>
  </si>
  <si>
    <t>EXPENSES</t>
  </si>
  <si>
    <t>Employee benefits</t>
  </si>
  <si>
    <t>Depreciation and amortisation</t>
  </si>
  <si>
    <t>Write-down and impairment of assets</t>
  </si>
  <si>
    <t>Finance costs</t>
  </si>
  <si>
    <t>Total expenses</t>
  </si>
  <si>
    <t xml:space="preserve">LESS: </t>
  </si>
  <si>
    <t>OWN-SOURCE INCOME</t>
  </si>
  <si>
    <t>Other revenue</t>
  </si>
  <si>
    <t>Gains</t>
  </si>
  <si>
    <t>Other gains</t>
  </si>
  <si>
    <t>Total gains</t>
  </si>
  <si>
    <t>Total own-source income</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</si>
  <si>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</si>
  <si>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</si>
  <si>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</si>
  <si>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</si>
  <si>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</si>
  <si>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</si>
  <si>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</si>
  <si>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</si>
  <si>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</si>
  <si>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</si>
  <si>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</si>
  <si>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</si>
  <si>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</si>
  <si>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</si>
  <si>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</si>
  <si>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</si>
  <si>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</si>
  <si>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</si>
  <si>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</si>
  <si>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</si>
  <si>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</si>
  <si>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</si>
  <si>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</si>
  <si>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</si>
  <si>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</si>
  <si>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</si>
  <si>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</si>
  <si>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</si>
  <si>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</si>
  <si>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</si>
  <si>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</si>
  <si>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</si>
  <si>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</si>
  <si>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</si>
  <si>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</si>
  <si>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</si>
  <si>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</si>
  <si>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</si>
  <si>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</si>
  <si>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</si>
  <si>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</si>
  <si>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Income tax</t>
  </si>
  <si>
    <t>Indirect tax</t>
  </si>
  <si>
    <t>Subsidies</t>
  </si>
  <si>
    <t>Personal benefits</t>
  </si>
  <si>
    <t>Cash and cash equivalents</t>
  </si>
  <si>
    <t>Taxation receivables</t>
  </si>
  <si>
    <t>Taxes</t>
  </si>
  <si>
    <t>Net GST received</t>
  </si>
  <si>
    <t>Subsidies paid</t>
  </si>
  <si>
    <t>Cash from Official Public Account for:</t>
  </si>
  <si>
    <t>- Special Accounts</t>
  </si>
  <si>
    <t>Cash to Official Public Account for:</t>
  </si>
  <si>
    <t>Total Items</t>
  </si>
  <si>
    <t>Trade and other receivables</t>
  </si>
  <si>
    <t>Total new capital appropriations</t>
  </si>
  <si>
    <t>Comprehensive income</t>
  </si>
  <si>
    <t>Rental income</t>
  </si>
  <si>
    <t>Employee provisions</t>
  </si>
  <si>
    <t>Total additions</t>
  </si>
  <si>
    <t>Taxation revenue</t>
  </si>
  <si>
    <t>Total taxation revenue</t>
  </si>
  <si>
    <t>Non-taxation revenue</t>
  </si>
  <si>
    <t>- Appropriations</t>
  </si>
  <si>
    <t>Total non-taxation revenue</t>
  </si>
  <si>
    <t>Contributions by owners</t>
  </si>
  <si>
    <t>Property, plant and equipment</t>
  </si>
  <si>
    <t>Outcome 1</t>
  </si>
  <si>
    <t>Own-source revenue</t>
  </si>
  <si>
    <t>Total own-source revenue</t>
  </si>
  <si>
    <t>Total Equity</t>
  </si>
  <si>
    <t>Other non-financial assets</t>
  </si>
  <si>
    <t>Other payables</t>
  </si>
  <si>
    <t>Equity Injection - Appropriation</t>
  </si>
  <si>
    <t>TOTAL AMOUNT SPENT</t>
  </si>
  <si>
    <t>Taxation refunds provided for</t>
  </si>
  <si>
    <t>Net assets/(liabilities)</t>
  </si>
  <si>
    <t>LESS:</t>
  </si>
  <si>
    <t>Other taxes</t>
  </si>
  <si>
    <t>NEW CAPITAL APPROPRIATIONS</t>
  </si>
  <si>
    <t>Provided for:</t>
  </si>
  <si>
    <t>Other provisions</t>
  </si>
  <si>
    <r>
      <t xml:space="preserve">Cash </t>
    </r>
    <r>
      <rPr>
        <sz val="8"/>
        <rFont val="Arial"/>
        <family val="2"/>
      </rPr>
      <t>and cash equivalents</t>
    </r>
  </si>
  <si>
    <t>Total purchases</t>
  </si>
  <si>
    <t>Total other movements</t>
  </si>
  <si>
    <t>2016-17
$'000</t>
  </si>
  <si>
    <t>2017-18
$'000</t>
  </si>
  <si>
    <t>2018-19
$'000</t>
  </si>
  <si>
    <t>Note: Impact of net cash appropriation arrangements</t>
  </si>
  <si>
    <t>Surplus/(deficit) for the period</t>
  </si>
  <si>
    <t>Departmental Capital Budget (DCB)</t>
  </si>
  <si>
    <t>Receipts from Government</t>
  </si>
  <si>
    <t>Net increase/(decrease) in cash held</t>
  </si>
  <si>
    <t>PURCHASE OF NON-FINANCIAL ASSETS</t>
  </si>
  <si>
    <t>EXPENSES ADMINISTERED ON BEHALF OF GOVERNMENT</t>
  </si>
  <si>
    <t>Total expenses administered on behalf of Government</t>
  </si>
  <si>
    <t>Net cost of/(contribution by) services</t>
  </si>
  <si>
    <t>Surplus/(deficit) after income tax</t>
  </si>
  <si>
    <t>2018-19
Forward estimate
$'000</t>
  </si>
  <si>
    <t>Cash and cash equivalents at beginning of reporting period</t>
  </si>
  <si>
    <t>Total cash from Official Public Account</t>
  </si>
  <si>
    <t>Total cash to Official Public Account</t>
  </si>
  <si>
    <t>Cash and cash equivalents at end of reporting period</t>
  </si>
  <si>
    <t>Third party payments from and on behalf of other entities</t>
  </si>
  <si>
    <t>2019-20
$'000</t>
  </si>
  <si>
    <t>Program impacted</t>
  </si>
  <si>
    <t xml:space="preserve">Administered </t>
  </si>
  <si>
    <t>Annual appropriations</t>
  </si>
  <si>
    <t>Movement of Funds</t>
  </si>
  <si>
    <t>Changes in Parameters</t>
  </si>
  <si>
    <t xml:space="preserve">Departmental </t>
  </si>
  <si>
    <t>2016-17</t>
  </si>
  <si>
    <t>2019-20
Forward estimate
$'000</t>
  </si>
  <si>
    <t>Prior year appropriations available (b)</t>
  </si>
  <si>
    <t>s 74 retained revenue receipts (c)</t>
  </si>
  <si>
    <t>Departmental capital budget (d)</t>
  </si>
  <si>
    <t>Total departmental annual appropriations</t>
  </si>
  <si>
    <t>Special accounts (f)</t>
  </si>
  <si>
    <t>Opening balance</t>
  </si>
  <si>
    <t>Appropriation receipts (g)</t>
  </si>
  <si>
    <t>Non-appropriation receipts</t>
  </si>
  <si>
    <t>Total special accounts</t>
  </si>
  <si>
    <t>Total departmental resourcing</t>
  </si>
  <si>
    <t>Total administered annual appropriations</t>
  </si>
  <si>
    <t>Total special account receipts</t>
  </si>
  <si>
    <t>Total administered resourcing</t>
  </si>
  <si>
    <t>Average staffing level (number)</t>
  </si>
  <si>
    <t>Special accounts</t>
  </si>
  <si>
    <t>Administered total</t>
  </si>
  <si>
    <t>Departmental total</t>
  </si>
  <si>
    <t xml:space="preserve">Outcome 1: </t>
  </si>
  <si>
    <t>Table 3.2 Comprehensive income statement (showing net cost of services) for the period ended 30 June</t>
  </si>
  <si>
    <t>Table 3.3: Budgeted departmental balance sheet (as at 30 June)</t>
  </si>
  <si>
    <t>Table 3.3: Budgeted departmental balance sheet (as at 30 June) (continued)</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</si>
  <si>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</si>
  <si>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</si>
  <si>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</si>
  <si>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</si>
  <si>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</si>
  <si>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Table 3.1:  Estimates of special account flows and balances</t>
  </si>
  <si>
    <t>Additional Estimates
$'000</t>
  </si>
  <si>
    <t>Reduced Estimates
$'000</t>
  </si>
  <si>
    <t>Total departmental</t>
  </si>
  <si>
    <t>Equity injections</t>
  </si>
  <si>
    <t>Total non-operating</t>
  </si>
  <si>
    <t>Total other services</t>
  </si>
  <si>
    <t>Table 3.2 Comprehensive income statement (showing net cost of services) for the period ended 30 June (continued)</t>
  </si>
  <si>
    <t>Surplus/(deficit) before income tax</t>
  </si>
  <si>
    <t>Program</t>
  </si>
  <si>
    <t>Departmental programs</t>
  </si>
  <si>
    <t>Additional Estimates for 2017-18 as at Additional Estimates February 2018</t>
  </si>
  <si>
    <t>2017-18</t>
  </si>
  <si>
    <t>Actual 2016-17</t>
  </si>
  <si>
    <t>2020-21
$'000</t>
  </si>
  <si>
    <t>Table 1.2 Entity 2017-18 measures since Budget</t>
  </si>
  <si>
    <t>Table 1.3: Additional Estimates and other variations to outcomes since the 2017-18 Budget</t>
  </si>
  <si>
    <t>Table 1.4 - Appropriation Bill (No. 3) 2017-18</t>
  </si>
  <si>
    <t>2017-18
Budget
$'000</t>
  </si>
  <si>
    <t>2017-18
Revised
$'000</t>
  </si>
  <si>
    <t>2016-17
Available
$'000</t>
  </si>
  <si>
    <t>2017-18
Revised estimated expenses
$'000</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</si>
  <si>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</si>
  <si>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</si>
  <si>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</si>
  <si>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</si>
  <si>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</si>
  <si>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</si>
  <si>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</si>
  <si>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</si>
  <si>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</si>
  <si>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2016-17 actual</t>
  </si>
  <si>
    <t>Opening
balance
$'000</t>
  </si>
  <si>
    <t>Closing
balance
$'000</t>
  </si>
  <si>
    <t>2020-21
Forward estimate
$'000</t>
  </si>
  <si>
    <t>2017-18
Revised budget
$'000</t>
  </si>
  <si>
    <t>services</t>
  </si>
  <si>
    <t>Net cost of / (contribution by)</t>
  </si>
  <si>
    <t>2017-18
Revised
budget
$'000</t>
  </si>
  <si>
    <t>2018-19
Forward
estimate
$'000</t>
  </si>
  <si>
    <t>2019-20
Forward
estimate
$'000</t>
  </si>
  <si>
    <t>2020-21
Forward
estimate
$'000</t>
  </si>
  <si>
    <t>Table 3.4:  Departmental statement of changes in equity — summary of movement</t>
  </si>
  <si>
    <t>(Budget Year 2017-18)</t>
  </si>
  <si>
    <t>Retained
earnings 
$'000</t>
  </si>
  <si>
    <t>Asset
revaluation
reserve
$'000</t>
  </si>
  <si>
    <t>Contributed
equity /
capital
$'000</t>
  </si>
  <si>
    <t>Total
equity
$'000</t>
  </si>
  <si>
    <t>Buildings
$'000</t>
  </si>
  <si>
    <t>Other
property,
plant and
equipment
$'000</t>
  </si>
  <si>
    <t>Computer
software
and
intangibles
$'000</t>
  </si>
  <si>
    <t>Total
$'000</t>
  </si>
  <si>
    <t>Table 3.7:  Statement of asset movements (Budget Year 2017-18)</t>
  </si>
  <si>
    <t>As at 1 July 2017</t>
  </si>
  <si>
    <t>As at 30 June 2018</t>
  </si>
  <si>
    <t>Capital budget - Act No. 1 and Bill 3 (DCB)</t>
  </si>
  <si>
    <t>Equity injections - Act No. 2 and Bill 4</t>
  </si>
  <si>
    <t xml:space="preserve"> Budget (continued)</t>
  </si>
  <si>
    <t>Table 1.3: Additional Estimates and other variations to outcomes since the 2017-18</t>
  </si>
  <si>
    <t>Closing balance attributable to
  the Australian Government</t>
  </si>
  <si>
    <t>Cleaner fuel grants</t>
  </si>
  <si>
    <t>Product stewardship for oil</t>
  </si>
  <si>
    <t>Total resourcing for ATO</t>
  </si>
  <si>
    <t>Table 1.1: Australian Taxation Office Resource Statement</t>
  </si>
  <si>
    <t>Program 1.1: Australian Taxation Office</t>
  </si>
  <si>
    <t>Table 2.2.1:  Budgeted expenses for Outcome 1</t>
  </si>
  <si>
    <t>Program 1.2: Tax Practitioners Board</t>
  </si>
  <si>
    <t>Program 1.3: Australian Business Register</t>
  </si>
  <si>
    <t>Program 1.4: Australian Charities and Not-for-profits</t>
  </si>
  <si>
    <t>Program 1.5: Australian Screen Production Incentive</t>
  </si>
  <si>
    <t>Administered Total</t>
  </si>
  <si>
    <t>Program 1.7: Fuel Tax Credits Scheme</t>
  </si>
  <si>
    <t>Program 1.8 National Rental Affordability Scheme</t>
  </si>
  <si>
    <t xml:space="preserve">Program 1.9: Product Stewardship for Oil </t>
  </si>
  <si>
    <t>Program 1.10: Research and Development Tax Incentive</t>
  </si>
  <si>
    <t>Program 1.11: Low Income Superannuation Tax Offset</t>
  </si>
  <si>
    <t>Program 1.12: Private Health Insurance Rebate</t>
  </si>
  <si>
    <t>Program 1.13: Superannuation Co-Contribution Scheme</t>
  </si>
  <si>
    <t>Program 1.14: Superannuation Guarantee Scheme</t>
  </si>
  <si>
    <t>Program 1.15: Targeted assistance through the taxation system</t>
  </si>
  <si>
    <t>Program 1.16: Interest on Overpayment and Early payments for tax</t>
  </si>
  <si>
    <t>Program 1.17: Bad and Doubtful Debts, Provisions and Remissions</t>
  </si>
  <si>
    <t>Program 1.18: Other Administered</t>
  </si>
  <si>
    <t>Table 2.2.1:  Budgeted expenses for Outcome 1 (continued)</t>
  </si>
  <si>
    <t>Expense measures</t>
  </si>
  <si>
    <t>Accrued revenues</t>
  </si>
  <si>
    <t>Departmental capital</t>
  </si>
  <si>
    <t xml:space="preserve">Program 1.6: Exploration Development Incentive </t>
  </si>
  <si>
    <t xml:space="preserve">    Departmental appropriation</t>
  </si>
  <si>
    <t xml:space="preserve">    Departmental capital budget</t>
  </si>
  <si>
    <t xml:space="preserve">   Departmental appropriation</t>
  </si>
  <si>
    <t xml:space="preserve">   Departmental capital budget</t>
  </si>
  <si>
    <t>Appropriation receipts (i)</t>
  </si>
  <si>
    <t>Reserve Bank Australia</t>
  </si>
  <si>
    <t>Capital measures</t>
  </si>
  <si>
    <t xml:space="preserve">    Equity injection</t>
  </si>
  <si>
    <t>EQUITY</t>
  </si>
  <si>
    <t>Total transactions with owners</t>
  </si>
  <si>
    <t>Receipts transferred from OPA</t>
  </si>
  <si>
    <t>Equity injection (e)</t>
  </si>
  <si>
    <t>Table 1.4 - Appropriation Bill (No. 4) 2017-18</t>
  </si>
  <si>
    <t>By purchase - appropriation equity</t>
  </si>
  <si>
    <t>Funded by capital appropriations</t>
  </si>
  <si>
    <t>Funded by capital appropriation - DCB</t>
  </si>
  <si>
    <t>Opening balance adjustments</t>
  </si>
  <si>
    <t>Annual appropriations - ordinary annual
  services (a)</t>
  </si>
  <si>
    <t>Annual appropriations - other services -
  non-operating</t>
  </si>
  <si>
    <t>less departmental appropriations drawn
  from annual/special appropriations and
  credited to special accounts</t>
  </si>
  <si>
    <r>
      <t>Public Governance, Performance and
  Accountability Act 2013 -</t>
    </r>
    <r>
      <rPr>
        <sz val="8"/>
        <color indexed="8"/>
        <rFont val="Arial"/>
        <family val="2"/>
      </rPr>
      <t xml:space="preserve"> s77</t>
    </r>
  </si>
  <si>
    <t>Product Grants and Benefits
  Administration Act 2000 -</t>
  </si>
  <si>
    <t>Superannuation Guarantee
  (Administration) Act 1992</t>
  </si>
  <si>
    <r>
      <t xml:space="preserve">Taxation Administration Act 1953 -
  </t>
    </r>
    <r>
      <rPr>
        <sz val="8"/>
        <color indexed="8"/>
        <rFont val="Arial"/>
        <family val="2"/>
      </rPr>
      <t>section 16 (Non-refund items)</t>
    </r>
    <r>
      <rPr>
        <i/>
        <sz val="8"/>
        <color indexed="8"/>
        <rFont val="Arial"/>
        <family val="2"/>
      </rPr>
      <t xml:space="preserve"> (h)</t>
    </r>
  </si>
  <si>
    <t>Total administered special
  appropriations (f)</t>
  </si>
  <si>
    <t>less administered appropriations drawn
  from annual/special appropriations and
  credited to special accounts</t>
  </si>
  <si>
    <t>Payments made on behalf of another
  entity (as disclosed in the respective
  entity's resource statement)</t>
  </si>
  <si>
    <t>Payments made to other entities for the
  provision of services (disclosed above)</t>
  </si>
  <si>
    <t>Receipts received from other entities for
  the provision of services (disclosed
  above in s74 Retained revenue
  receipts section above)</t>
  </si>
  <si>
    <t xml:space="preserve">Payments made to corporate entities
  within the Portfolio </t>
  </si>
  <si>
    <t>Deductible Gift Recipient Reform -
  strengthening governance and
  integrity and reducing complexity</t>
  </si>
  <si>
    <t>Heavy Vehicle Road Reform -
  next steps</t>
  </si>
  <si>
    <t>Higher Education Reforms -
  revised implementation</t>
  </si>
  <si>
    <t>Junior Minerals Exploration Incentive
  Scheme - establishment</t>
  </si>
  <si>
    <t>National Business Simplification
  Initiative - modernising business
  registers</t>
  </si>
  <si>
    <t>Philanthropy - managing the risks of
  overseas philanthropy</t>
  </si>
  <si>
    <t>Superannuation Guarantee Integrity
  Package - modernising payroll and
  superannuation fund reporting</t>
  </si>
  <si>
    <t>Superannuation Guarantee Integrity
  Package - more effective collection
  of Superannuation Guarantee liabilities</t>
  </si>
  <si>
    <t>Superannuation Guarantee Integrity
  Package - Superannuation Guarantee
  Compliance Taskforce</t>
  </si>
  <si>
    <t>VET Student Loans - separation from
  the Higher Education Loan Program</t>
  </si>
  <si>
    <r>
      <t xml:space="preserve">Superannuation Guarantee Integrity
  Package - reversal of 2014‑15 MYEFO
  measure </t>
    </r>
    <r>
      <rPr>
        <i/>
        <sz val="8"/>
        <color theme="1"/>
        <rFont val="Arial"/>
        <family val="2"/>
      </rPr>
      <t>Superannuation -
  Superannuation Guarantee Charge</t>
    </r>
  </si>
  <si>
    <t>Treasury Portfolio - efficiencies (b)</t>
  </si>
  <si>
    <t>Commonwealth Redress Scheme for
  Survivors of Institutional Child Sexual
  Abuse - additional funding (a)</t>
  </si>
  <si>
    <t>Junior Minerals Exploration
  Incentive Scheme - establishment</t>
  </si>
  <si>
    <r>
      <t xml:space="preserve">Superannuation Guarantee Integrity
  Package - reversal of 2014‑15
  MYEFO measure </t>
    </r>
    <r>
      <rPr>
        <i/>
        <sz val="8"/>
        <color theme="1"/>
        <rFont val="Arial"/>
        <family val="2"/>
      </rPr>
      <t>Superannuation -
  Superannuation Guarantee Charge</t>
    </r>
  </si>
  <si>
    <t>Net impact on appropriations for
  Outcome 1 (administered)</t>
  </si>
  <si>
    <t>National Business Simplification
  Initiative — modernising business
  registers</t>
  </si>
  <si>
    <t>Philanthropy - managing the risks
  of overseas philanthropy</t>
  </si>
  <si>
    <t>Superannuation Guarantee Integrity
  Package - more effective collection
  of Superannuation Guarantee
  liabilities</t>
  </si>
  <si>
    <t>Superannuation Guarantee Integrity
  Package - Superannuation
  Guarantee Compliance Taskforce</t>
  </si>
  <si>
    <t>Appropriation Reclassification from
  operating budget to departmental
  capital budget</t>
  </si>
  <si>
    <t>Adjustment to reflect movement in
  indices relating to prices and wages</t>
  </si>
  <si>
    <t>Net impact on appropriations for
  Outcome 1 (departmental)</t>
  </si>
  <si>
    <t>Total net impact on appropriations
  for Outcome 1</t>
  </si>
  <si>
    <r>
      <t xml:space="preserve">Outcome 1: </t>
    </r>
    <r>
      <rPr>
        <sz val="8"/>
        <color indexed="8"/>
        <rFont val="Arial"/>
        <family val="2"/>
      </rPr>
      <t>Confidence in the
  administration of aspects of
  Australia’s taxation and
  superannuation systems through
  helping people understand their
  rights and obligations, improving
  ease of compliance and access
  to benefits, and managing
  non-compliance with the law</t>
    </r>
  </si>
  <si>
    <t>Outcome 1: Confidence in the administration of aspects of Australia’s taxation and
superannuation systems through helping people understand their rights and obligations,
improving ease of compliance and access to benefits, and managing non-compliance with
the law</t>
  </si>
  <si>
    <t>Excise Security Deposits
  (A)</t>
  </si>
  <si>
    <t>Services for Other Enities
  and Trust Monies Special
  (A)</t>
  </si>
  <si>
    <t>Superannuation Holding
  Account Special (A)</t>
  </si>
  <si>
    <t>Australian Charities and
  Not-for-Profits Commision
  Special Account (D)</t>
  </si>
  <si>
    <t>Services for Other Entities
  and Trust Monies Special
  Account (D)</t>
  </si>
  <si>
    <t>Write-down and impairment
  of assets</t>
  </si>
  <si>
    <t>Sale of goods and rendering
  of services</t>
  </si>
  <si>
    <t>Surplus/(deficit) attributable to
  the Australian Government</t>
  </si>
  <si>
    <t>OTHER COMPREHENSIVE
  INCOME</t>
  </si>
  <si>
    <t>Changes in asset revaluation
  surplus</t>
  </si>
  <si>
    <t>Total other comprehensive
  income</t>
  </si>
  <si>
    <t>Total comprehensive income/
  (loss) attributable to the
  Australian Government</t>
  </si>
  <si>
    <t>Total comprehensive income/
  (loss) excluding
  depreciation/amortisation
  expenses previously funded
  through revenue
  appropriations</t>
  </si>
  <si>
    <t>less depreciation/amortisation
  expenses previously funded
  through revenue appropriations
  (a)</t>
  </si>
  <si>
    <t>Total comprehensive income/
  (loss) - as per the statement
  of comprehensive income</t>
  </si>
  <si>
    <t>Retained surplus /
  (accumulated deficit)</t>
  </si>
  <si>
    <t>Balance carried forward from
  previous period</t>
  </si>
  <si>
    <t>s74 Retained Revenue Receipts
  transferred to OPA</t>
  </si>
  <si>
    <t>Net cash from / (used by)
  operating activities</t>
  </si>
  <si>
    <t>Proceeds from sales of property,
  plant and equipment</t>
  </si>
  <si>
    <t>Purchase of property, plant,
  equipment and intangibles</t>
  </si>
  <si>
    <t>Net cash from / (used by)
  investing activities</t>
  </si>
  <si>
    <t>Net cash from / (used by)
  financing activities</t>
  </si>
  <si>
    <t>Net increase/(decrease) in
  cash held</t>
  </si>
  <si>
    <t>Cash and cash equivalents at the
  beginning of the reporting period</t>
  </si>
  <si>
    <t>Cash and cash equivalents at
  the end of the reporting
  period</t>
  </si>
  <si>
    <t>RECONCILIATION OF CASH USED TO
  ACQUIRE ASSETS TO ASSET
  MOVEMENT TABLE</t>
  </si>
  <si>
    <t>TOTAL CASH REQUIRED TO ACQUIRE
  ASSETS</t>
  </si>
  <si>
    <t>Accumulated depreciation/amortisation
  and impairment</t>
  </si>
  <si>
    <t>Estimated expenditure on new or
  replacement assets</t>
  </si>
  <si>
    <t>By purchase - appropriation ordinary
  annual services</t>
  </si>
  <si>
    <t>Total own-source revenue administered on behalf
  of Government</t>
  </si>
  <si>
    <t>Total own-source income administered on behalf
  of Government</t>
  </si>
  <si>
    <t>Total comprehensive income (loss) attributable to the
  Australian Government</t>
  </si>
  <si>
    <t>Total assets administered
  on behalf of Government</t>
  </si>
  <si>
    <t>Total liabilities administered
  on behalf of Government</t>
  </si>
  <si>
    <t>Net cash from / (used by) operating activities</t>
  </si>
  <si>
    <t>Ordinary annual services
  (Appropriation Act No. 1 and
  Bill No. 3)</t>
  </si>
  <si>
    <t>s 74 Retained revenue
  receipts (a)</t>
  </si>
  <si>
    <t>Expenses not requiring
  appropriation in the Budget
  year (b)</t>
  </si>
  <si>
    <t>Total expenses for
  program 1.2</t>
  </si>
  <si>
    <t>Total expenses for
  program 1.1</t>
  </si>
  <si>
    <t>Total expenses for
  program 1.3</t>
  </si>
  <si>
    <t>Australian Charities and
  Not-for-profits Commission
  Special Account</t>
  </si>
  <si>
    <t>Taxation Administration Act
  1953 - section 16
  (Non-refund items)</t>
  </si>
  <si>
    <t>Total expenses for
  program 1.4</t>
  </si>
  <si>
    <t>Total expenses for
  program 1.5</t>
  </si>
  <si>
    <t>Total expenses for
  program 1.6</t>
  </si>
  <si>
    <t>Total expenses for
  program 1.7</t>
  </si>
  <si>
    <t>Total expenses for
  program 1.8</t>
  </si>
  <si>
    <t>Product Grants and Benefits
  Administration Act 2000 -
  product stewardship (oil)
  benefits</t>
  </si>
  <si>
    <t>Total expenses for
  program 1.9</t>
  </si>
  <si>
    <t>Total expenses for
  program 1.10</t>
  </si>
  <si>
    <t>Taxation Administration
  Act 1953 - section 16
  (Non-refund items)</t>
  </si>
  <si>
    <t>Total expenses for
  program 1.11</t>
  </si>
  <si>
    <t>Total expenses for
  program 1.12</t>
  </si>
  <si>
    <t>Total expenses for
  program 1.13</t>
  </si>
  <si>
    <t>Total expenses for
  program 1.14</t>
  </si>
  <si>
    <t>Total expenses for
  program 1.15</t>
  </si>
  <si>
    <t>Total expenses for
  program 1.16</t>
  </si>
  <si>
    <t>Expenses not requiring
  appropriation in Budget
  year (b)</t>
  </si>
  <si>
    <t>Total expenses for
  program 1.17</t>
  </si>
  <si>
    <t>Product Grants and Benefits
  Administration Act 2000 -
  cleaner fuel grants</t>
  </si>
  <si>
    <t>Total expenses for
  program 1.18</t>
  </si>
  <si>
    <t>Total expenses for
  Outcome 1</t>
  </si>
  <si>
    <t>Movement of administered
  funds between years (c)</t>
  </si>
  <si>
    <t>Program 1.1: Australian
  Taxation Office</t>
  </si>
  <si>
    <t>Total movement of
  administered funds</t>
  </si>
  <si>
    <t>Average staffing level
  (number)</t>
  </si>
  <si>
    <t>Receipts
$'000</t>
  </si>
  <si>
    <t>Payments
$'000</t>
  </si>
  <si>
    <t>Adjustments
$'000</t>
  </si>
  <si>
    <t>2017-18 Budget
  estimate</t>
  </si>
  <si>
    <r>
      <t xml:space="preserve">Superannuation Clearing
  House Special Account
  </t>
    </r>
    <r>
      <rPr>
        <sz val="8"/>
        <rFont val="Arial"/>
        <family val="2"/>
      </rPr>
      <t>(A)</t>
    </r>
  </si>
  <si>
    <t>Digital Transformation Agenda -
  Stage One and establishment of the 
  Digital Transformation Office (c)</t>
  </si>
  <si>
    <t>Treasury Portfolio - efficiencies (d)</t>
  </si>
  <si>
    <t>Tax administration - Single Touch
  Payroll Reporting (a)</t>
  </si>
  <si>
    <t>Commonwealth Redress Scheme for
  Survivors of Institutional Child
  Sexual Abuse — additional funding
  (b)</t>
  </si>
  <si>
    <r>
      <t>(a)</t>
    </r>
    <r>
      <rPr>
        <sz val="7"/>
        <color theme="1"/>
        <rFont val="Times New Roman"/>
        <family val="1"/>
      </rPr>
      <t xml:space="preserve">   </t>
    </r>
    <r>
      <rPr>
        <i/>
        <sz val="8"/>
        <color theme="1"/>
        <rFont val="Arial"/>
        <family val="2"/>
      </rPr>
      <t>Appropriation Act (No. 1) 2017-18</t>
    </r>
    <r>
      <rPr>
        <sz val="8"/>
        <color theme="1"/>
        <rFont val="Arial"/>
        <family val="2"/>
      </rPr>
      <t>.</t>
    </r>
  </si>
  <si>
    <t>Prepared on a resourcing (that is, appropriations available) basis.</t>
  </si>
  <si>
    <t>Please note: All figures shown above are GST exclusive - these may not match figures in the cash flow</t>
  </si>
  <si>
    <t>statement.</t>
  </si>
  <si>
    <r>
      <t>(b)</t>
    </r>
    <r>
      <rPr>
        <sz val="7"/>
        <color theme="1"/>
        <rFont val="Times New Roman"/>
        <family val="1"/>
      </rPr>
      <t xml:space="preserve">   </t>
    </r>
    <r>
      <rPr>
        <sz val="8"/>
        <color theme="1"/>
        <rFont val="Arial"/>
        <family val="2"/>
      </rPr>
      <t>Estimated adjusted balance carried from previous year for annual appropriations.</t>
    </r>
  </si>
  <si>
    <r>
      <t>(c)</t>
    </r>
    <r>
      <rPr>
        <sz val="7"/>
        <color theme="1"/>
        <rFont val="Times New Roman"/>
        <family val="1"/>
      </rPr>
      <t xml:space="preserve">   </t>
    </r>
    <r>
      <rPr>
        <sz val="8"/>
        <color theme="1"/>
        <rFont val="Arial"/>
        <family val="2"/>
      </rPr>
      <t>Estimated retained revenue receipts under section 74 of the PGPA Act.</t>
    </r>
  </si>
  <si>
    <r>
      <t>(d)</t>
    </r>
    <r>
      <rPr>
        <sz val="7"/>
        <color theme="1"/>
        <rFont val="Times New Roman"/>
        <family val="1"/>
      </rPr>
      <t xml:space="preserve">   </t>
    </r>
    <r>
      <rPr>
        <sz val="8"/>
        <color theme="1"/>
        <rFont val="Arial"/>
        <family val="2"/>
      </rPr>
      <t>Departmental capital budgets are not separately identified in Appropriation Act (No.1) and form part of ordinary annual services items. Please refer to Table 3.6 for further details. For accounting purposes, this amount has been designated as a 'contribution by owner'.</t>
    </r>
  </si>
  <si>
    <r>
      <t>(e)</t>
    </r>
    <r>
      <rPr>
        <sz val="7"/>
        <color theme="1"/>
        <rFont val="Times New Roman"/>
        <family val="1"/>
      </rPr>
      <t xml:space="preserve">   </t>
    </r>
    <r>
      <rPr>
        <i/>
        <sz val="8"/>
        <color theme="1"/>
        <rFont val="Arial"/>
        <family val="2"/>
      </rPr>
      <t>Appropriation Act (No. 2)</t>
    </r>
    <r>
      <rPr>
        <sz val="8"/>
        <color theme="1"/>
        <rFont val="Arial"/>
        <family val="2"/>
      </rPr>
      <t xml:space="preserve"> and </t>
    </r>
    <r>
      <rPr>
        <i/>
        <sz val="8"/>
        <color theme="1"/>
        <rFont val="Arial"/>
        <family val="2"/>
      </rPr>
      <t>Appropriation Bill (No. 4) 2017-18</t>
    </r>
    <r>
      <rPr>
        <sz val="8"/>
        <color theme="1"/>
        <rFont val="Arial"/>
        <family val="2"/>
      </rPr>
      <t>.</t>
    </r>
  </si>
  <si>
    <r>
      <t>(f)</t>
    </r>
    <r>
      <rPr>
        <sz val="7"/>
        <color theme="1"/>
        <rFont val="Times New Roman"/>
        <family val="1"/>
      </rPr>
      <t xml:space="preserve">   </t>
    </r>
    <r>
      <rPr>
        <sz val="8"/>
        <color theme="1"/>
        <rFont val="Arial"/>
        <family val="2"/>
      </rPr>
      <t>Excludes 'Special Public Money' held in accounts like Other Trust Monies accounts (OTM), Services for Other Government and Non-agency Bodies accounts (SOG) or Services for Other Entities and Trust Moneys accounts (SOETM). For further information on special accounts, see Table 3.1.</t>
    </r>
  </si>
  <si>
    <r>
      <t>(g)</t>
    </r>
    <r>
      <rPr>
        <sz val="7"/>
        <color theme="1"/>
        <rFont val="Times New Roman"/>
        <family val="1"/>
      </rPr>
      <t xml:space="preserve">    </t>
    </r>
    <r>
      <rPr>
        <sz val="8"/>
        <color theme="1"/>
        <rFont val="Arial"/>
        <family val="2"/>
      </rPr>
      <t>Amounts credited to the special account from the ATO’s Departmental annual appropriations.</t>
    </r>
  </si>
  <si>
    <r>
      <t>(h)</t>
    </r>
    <r>
      <rPr>
        <sz val="7"/>
        <color theme="1"/>
        <rFont val="Times New Roman"/>
        <family val="1"/>
      </rPr>
      <t xml:space="preserve">   </t>
    </r>
    <r>
      <rPr>
        <sz val="8"/>
        <color theme="1"/>
        <rFont val="Arial"/>
        <family val="2"/>
      </rPr>
      <t>These figures relate to administered expenses such as fuel tax credits, research and development tax incentives, and Australian Screen Production Incentive. Tax refunds for 2016-17 were $91.4 billion including $202.3 million made on behalf of the ATO by the Department of Home Affairs (DHA). Estimated tax refund items for 2017-18 are $109.6 billion including $265.0 million made on behalf of the ATO by the DHA.</t>
    </r>
  </si>
  <si>
    <r>
      <t>(i)</t>
    </r>
    <r>
      <rPr>
        <sz val="7"/>
        <color theme="1"/>
        <rFont val="Times New Roman"/>
        <family val="1"/>
      </rPr>
      <t xml:space="preserve">   </t>
    </r>
    <r>
      <rPr>
        <sz val="8"/>
        <color theme="1"/>
        <rFont val="Arial"/>
        <family val="2"/>
      </rPr>
      <t>Amounts credited to the special account from ATO's Administered annual and special appropriations.</t>
    </r>
  </si>
  <si>
    <r>
      <t>(a)</t>
    </r>
    <r>
      <rPr>
        <sz val="7"/>
        <color theme="1"/>
        <rFont val="Times New Roman"/>
        <family val="1"/>
      </rPr>
      <t xml:space="preserve">   </t>
    </r>
    <r>
      <rPr>
        <sz val="8"/>
        <color theme="1"/>
        <rFont val="Arial"/>
        <family val="2"/>
      </rPr>
      <t>The lead entity for measure Commonwealth Redress Scheme for Survivors of Institutional Child Sexual Abuse - additional funding is the Department of Social Services. The full measure description and package details appear in MYEFO under the Social Services portfolio.</t>
    </r>
  </si>
  <si>
    <t>Prepared on a Government Financial Statistics (fiscal) basis.</t>
  </si>
  <si>
    <r>
      <t>(b)</t>
    </r>
    <r>
      <rPr>
        <sz val="7"/>
        <color theme="1"/>
        <rFont val="Times New Roman"/>
        <family val="1"/>
      </rPr>
      <t xml:space="preserve">   </t>
    </r>
    <r>
      <rPr>
        <sz val="8"/>
        <color theme="1"/>
        <rFont val="Arial"/>
        <family val="2"/>
      </rPr>
      <t>The lead entity for measure Treasury Portfolio - efficiencies is Treasury. The full measure description and package details appear in MYEFO under the Treasury portfolio.</t>
    </r>
  </si>
  <si>
    <r>
      <t>(a)</t>
    </r>
    <r>
      <rPr>
        <sz val="7"/>
        <color theme="1"/>
        <rFont val="Times New Roman"/>
        <family val="1"/>
      </rPr>
      <t xml:space="preserve">   </t>
    </r>
    <r>
      <rPr>
        <sz val="8"/>
        <color theme="1"/>
        <rFont val="Arial"/>
        <family val="2"/>
      </rPr>
      <t xml:space="preserve">This measure was announced in </t>
    </r>
    <r>
      <rPr>
        <i/>
        <sz val="8"/>
        <color theme="1"/>
        <rFont val="Arial"/>
        <family val="2"/>
      </rPr>
      <t>MYEFO 2015-16</t>
    </r>
    <r>
      <rPr>
        <sz val="8"/>
        <color theme="1"/>
        <rFont val="Arial"/>
        <family val="2"/>
      </rPr>
      <t>.</t>
    </r>
  </si>
  <si>
    <r>
      <t>(b)</t>
    </r>
    <r>
      <rPr>
        <sz val="7"/>
        <color theme="1"/>
        <rFont val="Times New Roman"/>
        <family val="1"/>
      </rPr>
      <t xml:space="preserve">   </t>
    </r>
    <r>
      <rPr>
        <sz val="8"/>
        <color theme="1"/>
        <rFont val="Arial"/>
        <family val="2"/>
      </rPr>
      <t>The lead entity for measure Commonwealth Redress Scheme for Survivors of Institutional Child Sexual Abuse - additional funding is the Department of Social Services. The full measure description and package details appear in MYEFO under the Social Services portfolio.</t>
    </r>
  </si>
  <si>
    <r>
      <t>(c)</t>
    </r>
    <r>
      <rPr>
        <sz val="7"/>
        <color theme="1"/>
        <rFont val="Times New Roman"/>
        <family val="1"/>
      </rPr>
      <t xml:space="preserve">   </t>
    </r>
    <r>
      <rPr>
        <sz val="8"/>
        <color theme="1"/>
        <rFont val="Arial"/>
        <family val="2"/>
      </rPr>
      <t xml:space="preserve">This measure was announced in </t>
    </r>
    <r>
      <rPr>
        <i/>
        <sz val="8"/>
        <color theme="1"/>
        <rFont val="Arial"/>
        <family val="2"/>
      </rPr>
      <t>Budget 2015-16</t>
    </r>
    <r>
      <rPr>
        <sz val="8"/>
        <color theme="1"/>
        <rFont val="Arial"/>
        <family val="2"/>
      </rPr>
      <t xml:space="preserve"> and reflects amounts returned to consolidated revenue.</t>
    </r>
  </si>
  <si>
    <r>
      <t>(d)</t>
    </r>
    <r>
      <rPr>
        <sz val="7"/>
        <color theme="1"/>
        <rFont val="Times New Roman"/>
        <family val="1"/>
      </rPr>
      <t xml:space="preserve">   </t>
    </r>
    <r>
      <rPr>
        <sz val="8"/>
        <color theme="1"/>
        <rFont val="Arial"/>
        <family val="2"/>
      </rPr>
      <t>The lead entity for measure Treasury Portfolio - efficiencies is Treasury. The full measure description and package details appear in MYEFO under the Treasury portfolio.</t>
    </r>
  </si>
  <si>
    <r>
      <t>(a)</t>
    </r>
    <r>
      <rPr>
        <sz val="7"/>
        <color theme="1"/>
        <rFont val="Times New Roman"/>
        <family val="1"/>
      </rPr>
      <t xml:space="preserve">   </t>
    </r>
    <r>
      <rPr>
        <sz val="8"/>
        <color theme="1"/>
        <rFont val="Arial"/>
        <family val="2"/>
      </rPr>
      <t>Estimated expenses incurred in relation to receipts retained under section 74 of the PGPA Act.</t>
    </r>
  </si>
  <si>
    <r>
      <t>(b)</t>
    </r>
    <r>
      <rPr>
        <sz val="7"/>
        <color theme="1"/>
        <rFont val="Times New Roman"/>
        <family val="1"/>
      </rPr>
      <t xml:space="preserve">   </t>
    </r>
    <r>
      <rPr>
        <sz val="8"/>
        <color theme="1"/>
        <rFont val="Arial"/>
        <family val="2"/>
      </rPr>
      <t>Expenses not requiring appropriation in the Budget year are made up of depreciation expenses, amortisation expenses, make good expenses and audit fees.</t>
    </r>
  </si>
  <si>
    <r>
      <t>(c)</t>
    </r>
    <r>
      <rPr>
        <sz val="7"/>
        <color theme="1"/>
        <rFont val="Times New Roman"/>
        <family val="1"/>
      </rPr>
      <t xml:space="preserve">   </t>
    </r>
    <r>
      <rPr>
        <sz val="8"/>
        <color theme="1"/>
        <rFont val="Arial"/>
        <family val="2"/>
      </rPr>
      <t>Figures displayed as a negative (-) represent a decrease in funds.</t>
    </r>
  </si>
  <si>
    <t>Note: Departmental appropriation splits and totals are indicative estimates and may change in the course of the budget year as government priorities change.</t>
  </si>
  <si>
    <t>Prepared on Australian Accounting Standards basis.</t>
  </si>
  <si>
    <r>
      <t>(a)</t>
    </r>
    <r>
      <rPr>
        <sz val="7"/>
        <color theme="1"/>
        <rFont val="Times New Roman"/>
        <family val="1"/>
      </rPr>
      <t xml:space="preserve">   </t>
    </r>
    <r>
      <rPr>
        <sz val="8"/>
        <color theme="1"/>
        <rFont val="Arial"/>
        <family val="2"/>
      </rPr>
      <t xml:space="preserve">From 2010-11, the Government introduced net cash appropriation arrangements where </t>
    </r>
    <r>
      <rPr>
        <i/>
        <sz val="8"/>
        <color theme="1"/>
        <rFont val="Arial"/>
        <family val="2"/>
      </rPr>
      <t>Appropriation Act No. 1 or Bill No. 3</t>
    </r>
    <r>
      <rPr>
        <sz val="8"/>
        <color theme="1"/>
        <rFont val="Arial"/>
        <family val="2"/>
      </rPr>
      <t xml:space="preserve"> revenue appropriations for the depreciation/amortisation expenses of non-corporate Commonwealth entities were replaced with a separate capital budget (the Departmental Capital Budget, or DCB) provided through Appropriation Act No. 1 or Bill No. 3 equity appropriations. For information regarding DCBs, please refer to Table 3.6 Departmental Capital Budget Statement.</t>
    </r>
  </si>
  <si>
    <t xml:space="preserve">(a) Includes both current and prior Bill No. 4 and prior Act No. 2/4/6 appropriations and special capital appropriations.
</t>
  </si>
  <si>
    <t>(b) Does not include annual finance lease costs. Includes purchases from current and previous years’ Departmental Capital Budgets (DCBs).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</si>
</sst>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5">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0_);&quot;(&quot;#,##0&quot;)&quot;;&quot;-&quot;_)"/>
    <numFmt numFmtId="166" formatCode="_(* #,##0_);_(* \(#,##0\);_(* &quot;(x)&quot;_);_(@_)"/>
    <numFmt numFmtId="167" formatCode="_(* #,##0_);_(* \(#,##0\);_(* &quot;nfp&quot;_);_(@_)"/>
    <numFmt numFmtId="168" formatCode="_(* #,##0.00_);_(* \(#,##0.00\);_(* &quot;-&quot;??_);_(@_)"/>
    <numFmt numFmtId="169" formatCode="_-[$€-2]* #,##0.00_-;\-[$€-2]* #,##0.00_-;_-[$€-2]* &quot;-&quot;??_-"/>
    <numFmt numFmtId="170" formatCode="###\ ###\ ###\ ##0"/>
    <numFmt numFmtId="171" formatCode="#,##0\ ;\(#,##0\);\ \-"/>
    <numFmt numFmtId="172" formatCode="&quot;$&quot;_(#,##0_);\(&quot;$&quot;#,##0\)"/>
    <numFmt numFmtId="173" formatCode="_(&quot;$&quot;#,##0.0_);\(&quot;$&quot;#,##0.0\);_(&quot;$&quot;#,##0.0_)"/>
    <numFmt numFmtId="174" formatCode="d/m/yy"/>
    <numFmt numFmtId="175" formatCode="_(#,##0.0\x_);\(#,##0.0\x\);_(#,##0.0\x_)"/>
    <numFmt numFmtId="176" formatCode="_(#,##0.0_);\(#,##0.0\);_(#,##0.0_)"/>
    <numFmt numFmtId="177" formatCode="_(#,##0.0%_);\(#,##0.0%\);_(#,##0.0%_)"/>
    <numFmt numFmtId="178" formatCode="_(###0_);\(###0\);_(###0_)"/>
    <numFmt numFmtId="179" formatCode="_)d/m/yy_)"/>
    <numFmt numFmtId="180" formatCode="#,##0_)\ ;[Red]\(#,##0\);&quot;- &quot;\ "/>
    <numFmt numFmtId="181" formatCode="0.0%"/>
    <numFmt numFmtId="182" formatCode="#,##0;\(#,##0\)"/>
    <numFmt numFmtId="183" formatCode="&quot;$&quot;#,##0.00;\(&quot;$&quot;#,##0.00\)"/>
    <numFmt numFmtId="184" formatCode="&quot;$&quot;#,##0\ ;\(&quot;$&quot;#,##0\)"/>
    <numFmt numFmtId="185" formatCode="dd/mm/yyyy;@"/>
    <numFmt numFmtId="186" formatCode="_(#,##0_);\(#,##0\)"/>
    <numFmt numFmtId="187" formatCode="d\-mmm\-yyyy"/>
    <numFmt numFmtId="188" formatCode="0.0000"/>
    <numFmt numFmtId="189" formatCode="_-* #,##0.00_-;\(#,##0.00\);_-* &quot;-&quot;??_-;_-@_-"/>
    <numFmt numFmtId="190" formatCode="_-&quot;AUD&quot;* #,##0_-;\-&quot;AUD&quot;* #,##0_-;_-&quot;AUD&quot;&quot;$&quot;* &quot;-&quot;_-;_-@_-"/>
    <numFmt numFmtId="191" formatCode="_-&quot;US&quot;\ * #,##0_-;&quot;US&quot;* \(#,##0_-\);_-&quot;US&quot;&quot;$&quot;* &quot;-&quot;_-;_-@_-"/>
    <numFmt numFmtId="192" formatCode="&quot;Row &quot;#,##0_);\(#,##0\);&quot;- &quot;\ "/>
    <numFmt numFmtId="193" formatCode="0.00_)"/>
    <numFmt numFmtId="194" formatCode="0.00%;\(0.00%\)"/>
    <numFmt numFmtId="195" formatCode="#,##0_);\(#,##0\);&quot;- &quot;\ "/>
    <numFmt numFmtId="196" formatCode="#,##0\ \ ;[Red]\(#,##0\);&quot;&quot;\ "/>
    <numFmt numFmtId="197" formatCode="_-* #,##0_-;[Red]\(\ #,##0\);_-* &quot;-&quot;??_-;_-@_-"/>
    <numFmt numFmtId="198" formatCode="_ * #,##0_ ;_ * \-#,##0_ ;_ * &quot;-&quot;_ ;_ @_ "/>
    <numFmt numFmtId="199" formatCode="_ * #,##0.00_ ;_ * \-#,##0.00_ ;_ * &quot;-&quot;??_ ;_ @_ "/>
    <numFmt numFmtId="200" formatCode="_ &quot;\&quot;* #,##0_ ;_ &quot;\&quot;* \-#,##0_ ;_ &quot;\&quot;* &quot;-&quot;_ ;_ @_ "/>
    <numFmt numFmtId="201" formatCode="_ &quot;\&quot;* #,##0.00_ ;_ &quot;\&quot;* \-#,##0.00_ ;_ &quot;\&quot;* &quot;-&quot;??_ ;_ @_ "/>
    <numFmt numFmtId="202" formatCode="[$-2]\ ###0_);\([$-2]\ #,##0\)"/>
    <numFmt numFmtId="203" formatCode="_(&quot;$&quot;* #,##0.00_);_(&quot;$&quot;* \(#,##0.00\);_(&quot;$&quot;* &quot;-&quot;??_);_(@_)"/>
    <numFmt numFmtId="204" formatCode="_-* #,##0_-;\-* #,##0_-;_-* &quot;-&quot;??_-;_-@_-"/>
  </numFmts>
  <fonts count="146">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sz val="10"/>
      <name val="Arial"/>
      <family val="2"/>
    </font>
    <font>
      <b/>
      <sz val="8"/>
      <color indexed="8"/>
      <name val="Arial"/>
      <family val="2"/>
    </font>
    <font>
      <sz val="9"/>
      <name val="Arial"/>
      <family val="2"/>
    </font>
    <font>
      <i/>
      <sz val="8"/>
      <color indexed="8"/>
      <name val="Arial"/>
      <family val="2"/>
    </font>
    <font>
      <sz val="8"/>
      <color indexed="10"/>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sz val="10"/>
      <color theme="1"/>
      <name val="Arial"/>
      <family val="2"/>
    </font>
    <font>
      <b/>
      <sz val="8"/>
      <color rgb="FFFF0000"/>
      <name val="Arial"/>
      <family val="2"/>
    </font>
    <font>
      <sz val="8"/>
      <color theme="1"/>
      <name val="Arial"/>
      <family val="2"/>
    </font>
    <font>
      <sz val="8"/>
      <color rgb="FFFF0000"/>
      <name val="Arial"/>
      <family val="2"/>
    </font>
    <font>
      <b/>
      <sz val="9"/>
      <color indexed="8"/>
      <name val="Arial"/>
      <family val="2"/>
    </font>
    <font>
      <sz val="9"/>
      <color indexed="8"/>
      <name val="Arial"/>
      <family val="2"/>
    </font>
    <font>
      <b/>
      <i/>
      <sz val="8"/>
      <color rgb="FFFF0000"/>
      <name val="Arial"/>
      <family val="2"/>
    </font>
    <font>
      <b/>
      <sz val="8"/>
      <color theme="1"/>
      <name val="Arial"/>
      <family val="2"/>
    </font>
    <font>
      <i/>
      <sz val="8"/>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0"/>
      <color indexed="9"/>
      <name val="Arial"/>
      <family val="2"/>
    </font>
    <font>
      <b/>
      <sz val="10"/>
      <color indexed="8"/>
      <name val="Arial"/>
      <family val="2"/>
    </font>
    <font>
      <u/>
      <sz val="11"/>
      <color theme="10"/>
      <name val="Calibri"/>
      <family val="2"/>
      <scheme val="minor"/>
    </font>
    <font>
      <u/>
      <sz val="10"/>
      <color indexed="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u/>
      <sz val="10"/>
      <name val="Times New Roman"/>
      <family val="1"/>
    </font>
    <font>
      <b/>
      <sz val="10"/>
      <name val="Times New Roman"/>
      <family val="1"/>
    </font>
    <font>
      <b/>
      <sz val="16"/>
      <name val="Times New Roman"/>
      <family val="1"/>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name val="Helv"/>
    </font>
    <font>
      <sz val="14"/>
      <name val="Arial"/>
      <family val="2"/>
    </font>
    <font>
      <sz val="10"/>
      <name val="Times New Roman"/>
      <family val="1"/>
    </font>
    <font>
      <b/>
      <sz val="14"/>
      <name val="Times New Roman"/>
      <family val="1"/>
    </font>
    <font>
      <sz val="12"/>
      <name val="Tms Rmn"/>
    </font>
    <font>
      <b/>
      <sz val="12"/>
      <name val="Times New Roman"/>
      <family val="1"/>
    </font>
    <font>
      <sz val="10"/>
      <name val="Helv"/>
      <family val="2"/>
    </font>
    <font>
      <sz val="9"/>
      <name val="Times New Roman"/>
      <family val="1"/>
    </font>
    <font>
      <b/>
      <sz val="9"/>
      <name val="Times New Roman"/>
      <family val="1"/>
    </font>
    <font>
      <sz val="12"/>
      <name val="Times New Roman"/>
      <family val="1"/>
    </font>
    <font>
      <u/>
      <sz val="10"/>
      <color theme="10"/>
      <name val="Arial"/>
      <family val="2"/>
    </font>
    <font>
      <b/>
      <i/>
      <sz val="14"/>
      <name val="Arial"/>
      <family val="2"/>
    </font>
    <font>
      <sz val="10"/>
      <name val="MS Sans Serif"/>
      <family val="2"/>
    </font>
    <font>
      <b/>
      <sz val="10"/>
      <name val="MS Sans Serif"/>
      <family val="2"/>
    </font>
    <font>
      <sz val="10"/>
      <name val="Courier New"/>
      <family val="3"/>
    </font>
    <font>
      <b/>
      <i/>
      <sz val="10"/>
      <name val="Arial"/>
      <family val="2"/>
    </font>
    <font>
      <b/>
      <sz val="20"/>
      <name val="Arial"/>
      <family val="2"/>
    </font>
    <font>
      <sz val="7"/>
      <name val="Times New Roman"/>
      <family val="1"/>
    </font>
    <font>
      <i/>
      <sz val="10"/>
      <name val="Arial"/>
      <family val="2"/>
    </font>
    <font>
      <sz val="12"/>
      <color indexed="12"/>
      <name val="Palatino"/>
      <family val="1"/>
    </font>
    <font>
      <sz val="10"/>
      <color indexed="12"/>
      <name val="Arial"/>
      <family val="2"/>
    </font>
    <font>
      <sz val="10"/>
      <color indexed="12"/>
      <name val="Times New Roman"/>
      <family val="1"/>
    </font>
    <font>
      <sz val="11"/>
      <color indexed="36"/>
      <name val="Calibri"/>
      <family val="2"/>
    </font>
    <font>
      <sz val="10"/>
      <color indexed="10"/>
      <name val="Arial"/>
      <family val="2"/>
    </font>
    <font>
      <b/>
      <sz val="10"/>
      <name val="Switzerland"/>
      <family val="2"/>
    </font>
    <font>
      <b/>
      <sz val="12"/>
      <name val="Switzerland"/>
      <family val="2"/>
    </font>
    <font>
      <b/>
      <sz val="8"/>
      <name val="Switzerland"/>
      <family val="2"/>
    </font>
    <font>
      <b/>
      <i/>
      <sz val="10"/>
      <name val="Switzerland"/>
      <family val="2"/>
    </font>
    <font>
      <b/>
      <i/>
      <sz val="12"/>
      <name val="Switzerland"/>
      <family val="2"/>
    </font>
    <font>
      <b/>
      <i/>
      <sz val="8"/>
      <name val="Switzerland"/>
      <family val="2"/>
    </font>
    <font>
      <sz val="10"/>
      <color indexed="24"/>
      <name val="MS Sans Serif"/>
      <family val="2"/>
    </font>
    <font>
      <sz val="10"/>
      <color indexed="12"/>
      <name val="Arial Narrow"/>
      <family val="2"/>
    </font>
    <font>
      <sz val="10"/>
      <name val="Arial Narrow"/>
      <family val="2"/>
    </font>
    <font>
      <b/>
      <sz val="15"/>
      <color indexed="49"/>
      <name val="Calibri"/>
      <family val="2"/>
    </font>
    <font>
      <b/>
      <sz val="13"/>
      <color indexed="49"/>
      <name val="Calibri"/>
      <family val="2"/>
    </font>
    <font>
      <b/>
      <sz val="11"/>
      <color indexed="49"/>
      <name val="Calibri"/>
      <family val="2"/>
    </font>
    <font>
      <b/>
      <sz val="10"/>
      <color indexed="56"/>
      <name val="Wingdings"/>
      <charset val="2"/>
    </font>
    <font>
      <b/>
      <u/>
      <sz val="8"/>
      <color indexed="56"/>
      <name val="Arial"/>
      <family val="2"/>
    </font>
    <font>
      <sz val="11"/>
      <color indexed="23"/>
      <name val="Calibri"/>
      <family val="2"/>
    </font>
    <font>
      <b/>
      <sz val="12"/>
      <color indexed="9"/>
      <name val="Arial"/>
      <family val="2"/>
    </font>
    <font>
      <sz val="10"/>
      <name val="Geneva"/>
      <family val="2"/>
    </font>
    <font>
      <sz val="10"/>
      <name val="Geneva"/>
      <family val="2"/>
    </font>
    <font>
      <b/>
      <sz val="10"/>
      <color indexed="43"/>
      <name val="Arial"/>
      <family val="2"/>
    </font>
    <font>
      <b/>
      <sz val="12"/>
      <name val="Arial"/>
      <family val="2"/>
    </font>
    <font>
      <b/>
      <i/>
      <sz val="16"/>
      <name val="Helv"/>
    </font>
    <font>
      <b/>
      <sz val="16"/>
      <color indexed="9"/>
      <name val="Arial"/>
      <family val="2"/>
    </font>
    <font>
      <sz val="10"/>
      <color indexed="8"/>
      <name val="Trebuchet MS"/>
      <family val="2"/>
    </font>
    <font>
      <sz val="10"/>
      <color indexed="39"/>
      <name val="Arial"/>
      <family val="2"/>
    </font>
    <font>
      <sz val="10"/>
      <name val="Trebuchet MS"/>
      <family val="2"/>
    </font>
    <font>
      <b/>
      <sz val="12"/>
      <color indexed="8"/>
      <name val="Arial"/>
      <family val="2"/>
    </font>
    <font>
      <b/>
      <sz val="16"/>
      <color indexed="23"/>
      <name val="Arial"/>
      <family val="2"/>
    </font>
    <font>
      <b/>
      <sz val="13"/>
      <name val="Arial"/>
      <family val="2"/>
    </font>
    <font>
      <b/>
      <sz val="14"/>
      <name val="Arial"/>
      <family val="2"/>
    </font>
    <font>
      <b/>
      <sz val="10"/>
      <color indexed="9"/>
      <name val="Arial"/>
      <family val="2"/>
    </font>
    <font>
      <b/>
      <sz val="18"/>
      <color indexed="49"/>
      <name val="Cambria"/>
      <family val="2"/>
    </font>
    <font>
      <b/>
      <i/>
      <sz val="14"/>
      <color indexed="9"/>
      <name val="Times New Roman"/>
      <family val="1"/>
    </font>
    <font>
      <b/>
      <sz val="10"/>
      <name val="Arial Narrow"/>
      <family val="2"/>
    </font>
    <font>
      <sz val="10"/>
      <color indexed="10"/>
      <name val="Arial Narrow"/>
      <family val="2"/>
    </font>
    <font>
      <sz val="12"/>
      <name val="바탕체"/>
      <family val="1"/>
      <charset val="129"/>
    </font>
    <font>
      <sz val="11"/>
      <color indexed="63"/>
      <name val="Calibri"/>
      <family val="2"/>
    </font>
    <font>
      <sz val="11"/>
      <color indexed="63"/>
      <name val="Calibri"/>
      <family val="2"/>
      <scheme val="minor"/>
    </font>
    <font>
      <b/>
      <sz val="15"/>
      <color indexed="62"/>
      <name val="Calibri"/>
      <family val="2"/>
    </font>
    <font>
      <b/>
      <sz val="13"/>
      <color indexed="62"/>
      <name val="Calibri"/>
      <family val="2"/>
    </font>
    <font>
      <b/>
      <sz val="11"/>
      <color indexed="62"/>
      <name val="Calibri"/>
      <family val="2"/>
    </font>
    <font>
      <u/>
      <sz val="12"/>
      <color indexed="12"/>
      <name val="Times New Roman"/>
      <family val="1"/>
    </font>
    <font>
      <u/>
      <sz val="11"/>
      <color theme="10"/>
      <name val="Calibri"/>
      <family val="2"/>
    </font>
    <font>
      <u/>
      <sz val="10"/>
      <color indexed="12"/>
      <name val="MS Sans Serif"/>
      <family val="2"/>
    </font>
    <font>
      <sz val="10"/>
      <name val="Century Gothic"/>
      <family val="2"/>
    </font>
    <font>
      <b/>
      <sz val="18"/>
      <color indexed="62"/>
      <name val="Cambria"/>
      <family val="2"/>
    </font>
    <font>
      <sz val="12"/>
      <color theme="3"/>
      <name val="Cambria"/>
      <family val="1"/>
      <scheme val="major"/>
    </font>
    <font>
      <sz val="12"/>
      <color theme="1"/>
      <name val="Calibri"/>
      <family val="1"/>
      <scheme val="minor"/>
    </font>
    <font>
      <sz val="10"/>
      <color rgb="FF000000"/>
      <name val="Arial"/>
      <family val="2"/>
    </font>
    <font>
      <sz val="10"/>
      <color rgb="FF000000"/>
      <name val="Arial"/>
      <family val="2"/>
    </font>
    <font>
      <sz val="7"/>
      <color theme="1"/>
      <name val="Times New Roman"/>
      <family val="1"/>
    </font>
  </fonts>
  <fills count="10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5"/>
        <bgColor indexed="64"/>
      </patternFill>
    </fill>
    <fill>
      <patternFill patternType="solid">
        <fgColor indexed="44"/>
        <bgColor indexed="64"/>
      </patternFill>
    </fill>
    <fill>
      <patternFill patternType="solid">
        <fgColor indexed="47"/>
        <bgColor indexed="64"/>
      </patternFill>
    </fill>
    <fill>
      <patternFill patternType="mediumGray">
        <fgColor indexed="22"/>
      </patternFill>
    </fill>
    <fill>
      <patternFill patternType="solid">
        <fgColor indexed="31"/>
        <bgColor indexed="64"/>
      </patternFill>
    </fill>
    <fill>
      <patternFill patternType="solid">
        <fgColor indexed="22"/>
        <bgColor indexed="64"/>
      </patternFill>
    </fill>
    <fill>
      <patternFill patternType="solid">
        <fgColor indexed="20"/>
      </patternFill>
    </fill>
    <fill>
      <patternFill patternType="solid">
        <fgColor indexed="12"/>
      </patternFill>
    </fill>
    <fill>
      <patternFill patternType="solid">
        <fgColor indexed="23"/>
      </patternFill>
    </fill>
    <fill>
      <patternFill patternType="solid">
        <fgColor indexed="9"/>
      </patternFill>
    </fill>
    <fill>
      <patternFill patternType="solid">
        <fgColor indexed="43"/>
        <bgColor indexed="64"/>
      </patternFill>
    </fill>
    <fill>
      <patternFill patternType="gray0625">
        <bgColor indexed="22"/>
      </patternFill>
    </fill>
    <fill>
      <patternFill patternType="solid">
        <fgColor indexed="26"/>
        <bgColor indexed="64"/>
      </patternFill>
    </fill>
    <fill>
      <patternFill patternType="solid">
        <fgColor indexed="10"/>
        <bgColor indexed="64"/>
      </patternFill>
    </fill>
    <fill>
      <patternFill patternType="solid">
        <fgColor indexed="62"/>
        <bgColor indexed="64"/>
      </patternFill>
    </fill>
    <fill>
      <patternFill patternType="solid">
        <fgColor indexed="56"/>
      </patternFill>
    </fill>
    <fill>
      <patternFill patternType="solid">
        <fgColor indexed="29"/>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35"/>
      </patternFill>
    </fill>
    <fill>
      <patternFill patternType="solid">
        <fgColor indexed="17"/>
        <bgColor indexed="64"/>
      </patternFill>
    </fill>
    <fill>
      <patternFill patternType="solid">
        <fgColor indexed="18"/>
        <bgColor indexed="64"/>
      </patternFill>
    </fill>
    <fill>
      <patternFill patternType="solid">
        <fgColor indexed="42"/>
        <bgColor indexed="64"/>
      </patternFill>
    </fill>
    <fill>
      <patternFill patternType="solid">
        <fgColor indexed="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4"/>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27"/>
        <bgColor indexed="64"/>
      </patternFill>
    </fill>
  </fills>
  <borders count="63">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22"/>
      </left>
      <right style="medium">
        <color indexed="22"/>
      </right>
      <top style="medium">
        <color indexed="22"/>
      </top>
      <bottom style="medium">
        <color indexed="22"/>
      </bottom>
      <diagonal/>
    </border>
    <border>
      <left/>
      <right/>
      <top/>
      <bottom style="thick">
        <color indexed="49"/>
      </bottom>
      <diagonal/>
    </border>
    <border>
      <left/>
      <right/>
      <top/>
      <bottom style="thick">
        <color indexed="12"/>
      </bottom>
      <diagonal/>
    </border>
    <border>
      <left/>
      <right/>
      <top/>
      <bottom style="medium">
        <color indexed="49"/>
      </bottom>
      <diagonal/>
    </border>
    <border>
      <left style="hair">
        <color indexed="12"/>
      </left>
      <right style="hair">
        <color indexed="12"/>
      </right>
      <top style="hair">
        <color indexed="12"/>
      </top>
      <bottom style="hair">
        <color indexed="12"/>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12"/>
      </top>
      <bottom style="thin">
        <color indexed="12"/>
      </bottom>
      <diagonal/>
    </border>
    <border>
      <left/>
      <right/>
      <top style="thin">
        <color indexed="64"/>
      </top>
      <bottom/>
      <diagonal/>
    </border>
    <border>
      <left style="thin">
        <color indexed="63"/>
      </left>
      <right style="thin">
        <color indexed="63"/>
      </right>
      <top style="thin">
        <color indexed="64"/>
      </top>
      <bottom style="thin">
        <color indexed="63"/>
      </bottom>
      <diagonal/>
    </border>
    <border>
      <left style="thin">
        <color indexed="55"/>
      </left>
      <right style="thin">
        <color indexed="55"/>
      </right>
      <top style="thin">
        <color indexed="55"/>
      </top>
      <bottom style="thin">
        <color indexed="55"/>
      </bottom>
      <diagonal/>
    </border>
    <border>
      <left/>
      <right/>
      <top style="thin">
        <color indexed="49"/>
      </top>
      <bottom style="double">
        <color indexed="49"/>
      </bottom>
      <diagonal/>
    </border>
    <border>
      <left/>
      <right/>
      <top/>
      <bottom style="thick">
        <color indexed="8"/>
      </bottom>
      <diagonal/>
    </border>
    <border>
      <left style="thin">
        <color indexed="54"/>
      </left>
      <right/>
      <top style="thin">
        <color indexed="54"/>
      </top>
      <bottom/>
      <diagonal/>
    </border>
    <border>
      <left/>
      <right/>
      <top/>
      <bottom style="hair">
        <color indexed="64"/>
      </bottom>
      <diagonal/>
    </border>
    <border>
      <left/>
      <right/>
      <top/>
      <bottom style="hair">
        <color auto="1"/>
      </bottom>
      <diagonal/>
    </border>
    <border>
      <left/>
      <right/>
      <top style="hair">
        <color indexed="64"/>
      </top>
      <bottom/>
      <diagonal/>
    </border>
    <border>
      <left/>
      <right/>
      <top/>
      <bottom style="hair">
        <color auto="1"/>
      </bottom>
      <diagonal/>
    </border>
  </borders>
  <cellStyleXfs count="10562">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2" fillId="0" borderId="0">
      <alignment vertical="center"/>
    </xf>
    <xf numFmtId="0" fontId="12" fillId="0" borderId="0"/>
    <xf numFmtId="0" fontId="2" fillId="0" borderId="0"/>
    <xf numFmtId="0" fontId="19" fillId="0" borderId="0"/>
    <xf numFmtId="0" fontId="2" fillId="0" borderId="0"/>
    <xf numFmtId="0" fontId="2" fillId="0" borderId="0">
      <alignment vertical="center"/>
    </xf>
    <xf numFmtId="0" fontId="2" fillId="0" borderId="0">
      <alignment vertical="center"/>
    </xf>
    <xf numFmtId="0" fontId="23" fillId="0" borderId="0"/>
    <xf numFmtId="0" fontId="2" fillId="0" borderId="0"/>
    <xf numFmtId="0" fontId="2" fillId="0" borderId="0"/>
    <xf numFmtId="0" fontId="2" fillId="0" borderId="0">
      <alignment wrapText="1"/>
    </xf>
    <xf numFmtId="0" fontId="2" fillId="0" borderId="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53" fillId="46" borderId="0" applyNumberFormat="0" applyBorder="0" applyAlignment="0" applyProtection="0"/>
    <xf numFmtId="0" fontId="53" fillId="43" borderId="0" applyNumberFormat="0" applyBorder="0" applyAlignment="0" applyProtection="0"/>
    <xf numFmtId="0" fontId="53" fillId="44"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53" fillId="49" borderId="0" applyNumberFormat="0" applyBorder="0" applyAlignment="0" applyProtection="0"/>
    <xf numFmtId="0" fontId="53" fillId="50" borderId="0" applyNumberFormat="0" applyBorder="0" applyAlignment="0" applyProtection="0"/>
    <xf numFmtId="0" fontId="53" fillId="51" borderId="0" applyNumberFormat="0" applyBorder="0" applyAlignment="0" applyProtection="0"/>
    <xf numFmtId="0" fontId="53" fillId="52"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53" fillId="53" borderId="0" applyNumberFormat="0" applyBorder="0" applyAlignment="0" applyProtection="0"/>
    <xf numFmtId="0" fontId="54" fillId="37" borderId="0" applyNumberFormat="0" applyBorder="0" applyAlignment="0" applyProtection="0"/>
    <xf numFmtId="0" fontId="55" fillId="54" borderId="35" applyNumberFormat="0" applyAlignment="0" applyProtection="0"/>
    <xf numFmtId="0" fontId="56" fillId="55" borderId="36"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0" fontId="57" fillId="0" borderId="0" applyNumberFormat="0" applyFill="0" applyBorder="0" applyAlignment="0" applyProtection="0"/>
    <xf numFmtId="0" fontId="58" fillId="38" borderId="0" applyNumberFormat="0" applyBorder="0" applyAlignment="0" applyProtection="0"/>
    <xf numFmtId="1" fontId="59" fillId="0" borderId="0">
      <alignment horizontal="center"/>
    </xf>
    <xf numFmtId="1" fontId="59" fillId="0" borderId="0"/>
    <xf numFmtId="1" fontId="60" fillId="0" borderId="0"/>
    <xf numFmtId="1" fontId="61" fillId="0" borderId="0"/>
    <xf numFmtId="0" fontId="62" fillId="0" borderId="37" applyNumberFormat="0" applyFill="0" applyAlignment="0" applyProtection="0"/>
    <xf numFmtId="0" fontId="63" fillId="0" borderId="38" applyNumberFormat="0" applyFill="0" applyAlignment="0" applyProtection="0"/>
    <xf numFmtId="0" fontId="64" fillId="0" borderId="39" applyNumberFormat="0" applyFill="0" applyAlignment="0" applyProtection="0"/>
    <xf numFmtId="0" fontId="64" fillId="0" borderId="0" applyNumberFormat="0" applyFill="0" applyBorder="0" applyAlignment="0" applyProtection="0"/>
    <xf numFmtId="0" fontId="3" fillId="0" borderId="0"/>
    <xf numFmtId="0" fontId="3" fillId="0" borderId="0"/>
    <xf numFmtId="0" fontId="52" fillId="0" borderId="0" applyNumberFormat="0" applyFill="0" applyBorder="0" applyAlignment="0" applyProtection="0">
      <alignment vertical="top"/>
      <protection locked="0"/>
    </xf>
    <xf numFmtId="0" fontId="65" fillId="41" borderId="35" applyNumberFormat="0" applyAlignment="0" applyProtection="0"/>
    <xf numFmtId="0" fontId="66" fillId="0" borderId="40" applyNumberFormat="0" applyFill="0" applyAlignment="0" applyProtection="0"/>
    <xf numFmtId="0" fontId="67" fillId="56" borderId="0" applyNumberFormat="0" applyBorder="0" applyAlignment="0" applyProtection="0"/>
    <xf numFmtId="0" fontId="1" fillId="0" borderId="0"/>
    <xf numFmtId="0" fontId="2" fillId="57" borderId="41" applyNumberFormat="0" applyFont="0" applyAlignment="0" applyProtection="0"/>
    <xf numFmtId="0" fontId="2" fillId="57" borderId="41" applyNumberFormat="0" applyFont="0" applyAlignment="0" applyProtection="0"/>
    <xf numFmtId="0" fontId="2" fillId="57" borderId="41" applyNumberFormat="0" applyFont="0" applyAlignment="0" applyProtection="0"/>
    <xf numFmtId="0" fontId="68" fillId="54" borderId="42" applyNumberFormat="0" applyAlignment="0" applyProtection="0"/>
    <xf numFmtId="0" fontId="69" fillId="0" borderId="0" applyNumberFormat="0" applyFill="0" applyBorder="0" applyAlignment="0" applyProtection="0"/>
    <xf numFmtId="0" fontId="70" fillId="0" borderId="43" applyNumberFormat="0" applyFill="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3" fillId="0" borderId="0">
      <alignment horizontal="centerContinuous" vertical="center"/>
    </xf>
    <xf numFmtId="0" fontId="74" fillId="0" borderId="0">
      <alignment horizontal="left" vertical="center"/>
    </xf>
    <xf numFmtId="170" fontId="75" fillId="0" borderId="0">
      <alignment horizontal="centerContinuous"/>
    </xf>
    <xf numFmtId="0" fontId="76" fillId="0" borderId="0">
      <alignment horizontal="left"/>
    </xf>
    <xf numFmtId="170" fontId="77" fillId="0" borderId="0">
      <alignment horizontal="left" vertical="center"/>
    </xf>
    <xf numFmtId="0" fontId="22" fillId="0" borderId="0"/>
    <xf numFmtId="0" fontId="22" fillId="0" borderId="0"/>
    <xf numFmtId="0" fontId="60" fillId="0" borderId="0"/>
    <xf numFmtId="0" fontId="78" fillId="0" borderId="0"/>
    <xf numFmtId="0" fontId="23" fillId="0" borderId="0"/>
    <xf numFmtId="0" fontId="22" fillId="13" borderId="0" applyNumberFormat="0" applyBorder="0" applyAlignment="0" applyProtection="0"/>
    <xf numFmtId="0" fontId="22" fillId="17" borderId="0" applyNumberFormat="0" applyBorder="0" applyAlignment="0" applyProtection="0"/>
    <xf numFmtId="0" fontId="22" fillId="21" borderId="0" applyNumberFormat="0" applyBorder="0" applyAlignment="0" applyProtection="0"/>
    <xf numFmtId="0" fontId="22" fillId="25" borderId="0" applyNumberFormat="0" applyBorder="0" applyAlignment="0" applyProtection="0"/>
    <xf numFmtId="171" fontId="79" fillId="0" borderId="0" applyFill="0" applyBorder="0" applyProtection="0">
      <alignment horizontal="right"/>
    </xf>
    <xf numFmtId="171" fontId="80" fillId="0" borderId="0" applyFill="0" applyBorder="0" applyProtection="0">
      <alignment horizontal="right"/>
    </xf>
    <xf numFmtId="0" fontId="22" fillId="22" borderId="0" applyNumberFormat="0" applyBorder="0" applyAlignment="0" applyProtection="0"/>
    <xf numFmtId="0" fontId="47" fillId="23" borderId="0" applyNumberFormat="0" applyBorder="0" applyAlignment="0" applyProtection="0"/>
    <xf numFmtId="0" fontId="47" fillId="27" borderId="0" applyNumberFormat="0" applyBorder="0" applyAlignment="0" applyProtection="0"/>
    <xf numFmtId="0" fontId="47" fillId="35" borderId="0" applyNumberFormat="0" applyBorder="0" applyAlignment="0" applyProtection="0"/>
    <xf numFmtId="0" fontId="79" fillId="0" borderId="0">
      <alignment wrapText="1"/>
    </xf>
    <xf numFmtId="43" fontId="2" fillId="0" borderId="0" applyFont="0" applyFill="0" applyBorder="0" applyAlignment="0" applyProtection="0"/>
    <xf numFmtId="43" fontId="2" fillId="0" borderId="0" applyFont="0" applyFill="0" applyBorder="0" applyAlignment="0" applyProtection="0"/>
    <xf numFmtId="0" fontId="5" fillId="0" borderId="0"/>
    <xf numFmtId="44" fontId="2" fillId="0" borderId="0" applyFont="0" applyFill="0" applyBorder="0" applyAlignment="0" applyProtection="0"/>
    <xf numFmtId="171" fontId="80" fillId="0" borderId="0" applyFill="0" applyBorder="0" applyProtection="0">
      <alignment horizontal="right"/>
    </xf>
    <xf numFmtId="0" fontId="81" fillId="0" borderId="0" applyNumberFormat="0" applyFill="0" applyBorder="0" applyAlignment="0" applyProtection="0"/>
    <xf numFmtId="0" fontId="18" fillId="0" borderId="0"/>
    <xf numFmtId="170" fontId="75" fillId="0" borderId="0">
      <alignment horizontal="centerContinuous"/>
    </xf>
    <xf numFmtId="170" fontId="77" fillId="0" borderId="0">
      <alignment horizontal="left" vertical="center"/>
    </xf>
    <xf numFmtId="0" fontId="14" fillId="0" borderId="0"/>
    <xf numFmtId="0" fontId="82" fillId="0" borderId="0" applyNumberFormat="0" applyFill="0" applyBorder="0" applyAlignment="0" applyProtection="0"/>
    <xf numFmtId="0" fontId="52" fillId="0" borderId="0" applyNumberFormat="0" applyFill="0" applyBorder="0" applyAlignment="0" applyProtection="0">
      <alignment vertical="top"/>
      <protection locked="0"/>
    </xf>
    <xf numFmtId="0" fontId="2" fillId="0" borderId="0"/>
    <xf numFmtId="0" fontId="2" fillId="0" borderId="0"/>
    <xf numFmtId="0" fontId="83" fillId="0" borderId="0"/>
    <xf numFmtId="9" fontId="2" fillId="0" borderId="0" applyFont="0" applyFill="0" applyBorder="0" applyAlignment="0" applyProtection="0"/>
    <xf numFmtId="171" fontId="79" fillId="0" borderId="0" applyFill="0" applyBorder="0" applyProtection="0">
      <alignment horizontal="right"/>
    </xf>
    <xf numFmtId="0" fontId="84" fillId="0" borderId="0" applyNumberFormat="0" applyFont="0" applyFill="0" applyBorder="0" applyAlignment="0" applyProtection="0">
      <alignment horizontal="left"/>
    </xf>
    <xf numFmtId="4" fontId="84" fillId="0" borderId="0" applyFont="0" applyFill="0" applyBorder="0" applyAlignment="0" applyProtection="0"/>
    <xf numFmtId="0" fontId="85" fillId="0" borderId="34">
      <alignment horizontal="center"/>
    </xf>
    <xf numFmtId="0" fontId="84" fillId="61" borderId="0" applyNumberFormat="0" applyFont="0" applyBorder="0" applyAlignment="0" applyProtection="0"/>
    <xf numFmtId="37" fontId="81" fillId="0" borderId="0"/>
    <xf numFmtId="0" fontId="87" fillId="0" borderId="0"/>
    <xf numFmtId="0" fontId="88" fillId="0" borderId="0"/>
    <xf numFmtId="0" fontId="89" fillId="0" borderId="0"/>
    <xf numFmtId="0" fontId="60" fillId="0" borderId="0"/>
    <xf numFmtId="0" fontId="90" fillId="0" borderId="0"/>
    <xf numFmtId="168" fontId="2" fillId="0" borderId="0" applyFont="0" applyFill="0" applyBorder="0" applyAlignment="0" applyProtection="0"/>
    <xf numFmtId="0" fontId="2" fillId="0" borderId="0"/>
    <xf numFmtId="0" fontId="22" fillId="0" borderId="0"/>
    <xf numFmtId="0" fontId="2" fillId="0" borderId="0"/>
    <xf numFmtId="0" fontId="22" fillId="0" borderId="0"/>
    <xf numFmtId="0" fontId="2" fillId="0" borderId="0"/>
    <xf numFmtId="0" fontId="2" fillId="0" borderId="0"/>
    <xf numFmtId="43" fontId="2" fillId="0" borderId="0" applyFont="0" applyFill="0" applyBorder="0" applyAlignment="0" applyProtection="0"/>
    <xf numFmtId="0" fontId="2" fillId="0" borderId="0">
      <alignment vertical="center"/>
    </xf>
    <xf numFmtId="44" fontId="22" fillId="0" borderId="0" applyFont="0" applyFill="0" applyBorder="0" applyAlignment="0" applyProtection="0"/>
    <xf numFmtId="43" fontId="22" fillId="0" borderId="0" applyFont="0" applyFill="0" applyBorder="0" applyAlignment="0" applyProtection="0"/>
    <xf numFmtId="0" fontId="78" fillId="0" borderId="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 fillId="64" borderId="0" applyNumberFormat="0" applyBorder="0" applyAlignment="0" applyProtection="0"/>
    <xf numFmtId="0" fontId="22" fillId="13" borderId="0" applyNumberFormat="0" applyBorder="0" applyAlignment="0" applyProtection="0"/>
    <xf numFmtId="0" fontId="1" fillId="64" borderId="0" applyNumberFormat="0" applyBorder="0" applyAlignment="0" applyProtection="0"/>
    <xf numFmtId="0" fontId="22" fillId="13"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1" fillId="36" borderId="0" applyNumberFormat="0" applyBorder="0" applyAlignment="0" applyProtection="0"/>
    <xf numFmtId="0" fontId="1" fillId="6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 fillId="41" borderId="0" applyNumberFormat="0" applyBorder="0" applyAlignment="0" applyProtection="0"/>
    <xf numFmtId="0" fontId="22" fillId="17" borderId="0" applyNumberFormat="0" applyBorder="0" applyAlignment="0" applyProtection="0"/>
    <xf numFmtId="0" fontId="1" fillId="41" borderId="0" applyNumberFormat="0" applyBorder="0" applyAlignment="0" applyProtection="0"/>
    <xf numFmtId="0" fontId="22" fillId="1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 fillId="57" borderId="0" applyNumberFormat="0" applyBorder="0" applyAlignment="0" applyProtection="0"/>
    <xf numFmtId="0" fontId="22" fillId="21" borderId="0" applyNumberFormat="0" applyBorder="0" applyAlignment="0" applyProtection="0"/>
    <xf numFmtId="0" fontId="1" fillId="57" borderId="0" applyNumberFormat="0" applyBorder="0" applyAlignment="0" applyProtection="0"/>
    <xf numFmtId="0" fontId="22" fillId="21"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1" fillId="38" borderId="0" applyNumberFormat="0" applyBorder="0" applyAlignment="0" applyProtection="0"/>
    <xf numFmtId="0" fontId="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 fillId="64" borderId="0" applyNumberFormat="0" applyBorder="0" applyAlignment="0" applyProtection="0"/>
    <xf numFmtId="0" fontId="22" fillId="25" borderId="0" applyNumberFormat="0" applyBorder="0" applyAlignment="0" applyProtection="0"/>
    <xf numFmtId="0" fontId="1" fillId="64" borderId="0" applyNumberFormat="0" applyBorder="0" applyAlignment="0" applyProtection="0"/>
    <xf numFmtId="0" fontId="22" fillId="25"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1" fillId="39" borderId="0" applyNumberFormat="0" applyBorder="0" applyAlignment="0" applyProtection="0"/>
    <xf numFmtId="0" fontId="1" fillId="6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 fillId="50" borderId="0" applyNumberFormat="0" applyBorder="0" applyAlignment="0" applyProtection="0"/>
    <xf numFmtId="0" fontId="22" fillId="14" borderId="0" applyNumberFormat="0" applyBorder="0" applyAlignment="0" applyProtection="0"/>
    <xf numFmtId="0" fontId="1" fillId="50"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1" fillId="5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 fillId="56" borderId="0" applyNumberFormat="0" applyBorder="0" applyAlignment="0" applyProtection="0"/>
    <xf numFmtId="0" fontId="22" fillId="22" borderId="0" applyNumberFormat="0" applyBorder="0" applyAlignment="0" applyProtection="0"/>
    <xf numFmtId="0" fontId="1" fillId="56" borderId="0" applyNumberFormat="0" applyBorder="0" applyAlignment="0" applyProtection="0"/>
    <xf numFmtId="0" fontId="22" fillId="22"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1" fillId="44" borderId="0" applyNumberFormat="0" applyBorder="0" applyAlignment="0" applyProtection="0"/>
    <xf numFmtId="0" fontId="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 fillId="50" borderId="0" applyNumberFormat="0" applyBorder="0" applyAlignment="0" applyProtection="0"/>
    <xf numFmtId="0" fontId="22" fillId="26" borderId="0" applyNumberFormat="0" applyBorder="0" applyAlignment="0" applyProtection="0"/>
    <xf numFmtId="0" fontId="1" fillId="50"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1" fillId="5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 fillId="41" borderId="0" applyNumberFormat="0" applyBorder="0" applyAlignment="0" applyProtection="0"/>
    <xf numFmtId="0" fontId="22" fillId="34" borderId="0" applyNumberFormat="0" applyBorder="0" applyAlignment="0" applyProtection="0"/>
    <xf numFmtId="0" fontId="1" fillId="41"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53" fillId="46"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53" fillId="48" borderId="0" applyNumberFormat="0" applyBorder="0" applyAlignment="0" applyProtection="0"/>
    <xf numFmtId="0" fontId="47" fillId="15" borderId="0" applyNumberFormat="0" applyBorder="0" applyAlignment="0" applyProtection="0"/>
    <xf numFmtId="0" fontId="53" fillId="46" borderId="0" applyNumberFormat="0" applyBorder="0" applyAlignment="0" applyProtection="0"/>
    <xf numFmtId="0" fontId="53" fillId="48" borderId="0" applyNumberFormat="0" applyBorder="0" applyAlignment="0" applyProtection="0"/>
    <xf numFmtId="0" fontId="53" fillId="46" borderId="0" applyNumberFormat="0" applyBorder="0" applyAlignment="0" applyProtection="0"/>
    <xf numFmtId="0" fontId="53" fillId="43" borderId="0" applyNumberFormat="0" applyBorder="0" applyAlignment="0" applyProtection="0"/>
    <xf numFmtId="0" fontId="47" fillId="19" borderId="0" applyNumberFormat="0" applyBorder="0" applyAlignment="0" applyProtection="0"/>
    <xf numFmtId="0" fontId="47" fillId="19" borderId="0" applyNumberFormat="0" applyBorder="0" applyAlignment="0" applyProtection="0"/>
    <xf numFmtId="0" fontId="47" fillId="19" borderId="0" applyNumberFormat="0" applyBorder="0" applyAlignment="0" applyProtection="0"/>
    <xf numFmtId="0" fontId="47" fillId="19" borderId="0" applyNumberFormat="0" applyBorder="0" applyAlignment="0" applyProtection="0"/>
    <xf numFmtId="0" fontId="53" fillId="43" borderId="0" applyNumberFormat="0" applyBorder="0" applyAlignment="0" applyProtection="0"/>
    <xf numFmtId="0" fontId="47" fillId="19" borderId="0" applyNumberFormat="0" applyBorder="0" applyAlignment="0" applyProtection="0"/>
    <xf numFmtId="0" fontId="53" fillId="4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53" fillId="56" borderId="0" applyNumberFormat="0" applyBorder="0" applyAlignment="0" applyProtection="0"/>
    <xf numFmtId="0" fontId="47" fillId="23" borderId="0" applyNumberFormat="0" applyBorder="0" applyAlignment="0" applyProtection="0"/>
    <xf numFmtId="0" fontId="53" fillId="44" borderId="0" applyNumberFormat="0" applyBorder="0" applyAlignment="0" applyProtection="0"/>
    <xf numFmtId="0" fontId="53" fillId="56" borderId="0" applyNumberFormat="0" applyBorder="0" applyAlignment="0" applyProtection="0"/>
    <xf numFmtId="0" fontId="53" fillId="44"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53" fillId="65" borderId="0" applyNumberFormat="0" applyBorder="0" applyAlignment="0" applyProtection="0"/>
    <xf numFmtId="0" fontId="47" fillId="27" borderId="0" applyNumberFormat="0" applyBorder="0" applyAlignment="0" applyProtection="0"/>
    <xf numFmtId="0" fontId="53" fillId="47" borderId="0" applyNumberFormat="0" applyBorder="0" applyAlignment="0" applyProtection="0"/>
    <xf numFmtId="0" fontId="53" fillId="65"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47" fillId="31" borderId="0" applyNumberFormat="0" applyBorder="0" applyAlignment="0" applyProtection="0"/>
    <xf numFmtId="0" fontId="47" fillId="31" borderId="0" applyNumberFormat="0" applyBorder="0" applyAlignment="0" applyProtection="0"/>
    <xf numFmtId="0" fontId="47" fillId="31" borderId="0" applyNumberFormat="0" applyBorder="0" applyAlignment="0" applyProtection="0"/>
    <xf numFmtId="0" fontId="47" fillId="31" borderId="0" applyNumberFormat="0" applyBorder="0" applyAlignment="0" applyProtection="0"/>
    <xf numFmtId="0" fontId="53" fillId="48" borderId="0" applyNumberFormat="0" applyBorder="0" applyAlignment="0" applyProtection="0"/>
    <xf numFmtId="0" fontId="47" fillId="31" borderId="0" applyNumberFormat="0" applyBorder="0" applyAlignment="0" applyProtection="0"/>
    <xf numFmtId="0" fontId="53" fillId="48"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53" fillId="41" borderId="0" applyNumberFormat="0" applyBorder="0" applyAlignment="0" applyProtection="0"/>
    <xf numFmtId="0" fontId="47" fillId="35" borderId="0" applyNumberFormat="0" applyBorder="0" applyAlignment="0" applyProtection="0"/>
    <xf numFmtId="0" fontId="53" fillId="49" borderId="0" applyNumberFormat="0" applyBorder="0" applyAlignment="0" applyProtection="0"/>
    <xf numFmtId="0" fontId="53" fillId="41" borderId="0" applyNumberFormat="0" applyBorder="0" applyAlignment="0" applyProtection="0"/>
    <xf numFmtId="0" fontId="53" fillId="49" borderId="0" applyNumberFormat="0" applyBorder="0" applyAlignment="0" applyProtection="0"/>
    <xf numFmtId="164" fontId="91" fillId="1" borderId="45" applyFont="0" applyFill="0" applyBorder="0" applyAlignment="0" applyProtection="0">
      <alignment horizontal="right"/>
    </xf>
    <xf numFmtId="0" fontId="53" fillId="50"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53" fillId="48" borderId="0" applyNumberFormat="0" applyBorder="0" applyAlignment="0" applyProtection="0"/>
    <xf numFmtId="0" fontId="47" fillId="12" borderId="0" applyNumberFormat="0" applyBorder="0" applyAlignment="0" applyProtection="0"/>
    <xf numFmtId="0" fontId="53" fillId="50" borderId="0" applyNumberFormat="0" applyBorder="0" applyAlignment="0" applyProtection="0"/>
    <xf numFmtId="0" fontId="53" fillId="48" borderId="0" applyNumberFormat="0" applyBorder="0" applyAlignment="0" applyProtection="0"/>
    <xf numFmtId="0" fontId="53" fillId="50" borderId="0" applyNumberFormat="0" applyBorder="0" applyAlignment="0" applyProtection="0"/>
    <xf numFmtId="0" fontId="53" fillId="51" borderId="0" applyNumberFormat="0" applyBorder="0" applyAlignment="0" applyProtection="0"/>
    <xf numFmtId="0" fontId="47" fillId="16" borderId="0" applyNumberFormat="0" applyBorder="0" applyAlignment="0" applyProtection="0"/>
    <xf numFmtId="0" fontId="47" fillId="16" borderId="0" applyNumberFormat="0" applyBorder="0" applyAlignment="0" applyProtection="0"/>
    <xf numFmtId="0" fontId="47" fillId="16" borderId="0" applyNumberFormat="0" applyBorder="0" applyAlignment="0" applyProtection="0"/>
    <xf numFmtId="0" fontId="47" fillId="16" borderId="0" applyNumberFormat="0" applyBorder="0" applyAlignment="0" applyProtection="0"/>
    <xf numFmtId="0" fontId="53" fillId="51" borderId="0" applyNumberFormat="0" applyBorder="0" applyAlignment="0" applyProtection="0"/>
    <xf numFmtId="0" fontId="47" fillId="16" borderId="0" applyNumberFormat="0" applyBorder="0" applyAlignment="0" applyProtection="0"/>
    <xf numFmtId="0" fontId="53" fillId="51" borderId="0" applyNumberFormat="0" applyBorder="0" applyAlignment="0" applyProtection="0"/>
    <xf numFmtId="0" fontId="53" fillId="52" borderId="0" applyNumberFormat="0" applyBorder="0" applyAlignment="0" applyProtection="0"/>
    <xf numFmtId="0" fontId="47" fillId="20" borderId="0" applyNumberFormat="0" applyBorder="0" applyAlignment="0" applyProtection="0"/>
    <xf numFmtId="0" fontId="47" fillId="20" borderId="0" applyNumberFormat="0" applyBorder="0" applyAlignment="0" applyProtection="0"/>
    <xf numFmtId="0" fontId="47" fillId="20" borderId="0" applyNumberFormat="0" applyBorder="0" applyAlignment="0" applyProtection="0"/>
    <xf numFmtId="0" fontId="47" fillId="20" borderId="0" applyNumberFormat="0" applyBorder="0" applyAlignment="0" applyProtection="0"/>
    <xf numFmtId="0" fontId="53" fillId="52" borderId="0" applyNumberFormat="0" applyBorder="0" applyAlignment="0" applyProtection="0"/>
    <xf numFmtId="0" fontId="47" fillId="20" borderId="0" applyNumberFormat="0" applyBorder="0" applyAlignment="0" applyProtection="0"/>
    <xf numFmtId="0" fontId="53" fillId="52" borderId="0" applyNumberFormat="0" applyBorder="0" applyAlignment="0" applyProtection="0"/>
    <xf numFmtId="0" fontId="53" fillId="47"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53" fillId="66" borderId="0" applyNumberFormat="0" applyBorder="0" applyAlignment="0" applyProtection="0"/>
    <xf numFmtId="0" fontId="47" fillId="24" borderId="0" applyNumberFormat="0" applyBorder="0" applyAlignment="0" applyProtection="0"/>
    <xf numFmtId="0" fontId="53" fillId="47" borderId="0" applyNumberFormat="0" applyBorder="0" applyAlignment="0" applyProtection="0"/>
    <xf numFmtId="0" fontId="53" fillId="66"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47" fillId="28" borderId="0" applyNumberFormat="0" applyBorder="0" applyAlignment="0" applyProtection="0"/>
    <xf numFmtId="0" fontId="47" fillId="28" borderId="0" applyNumberFormat="0" applyBorder="0" applyAlignment="0" applyProtection="0"/>
    <xf numFmtId="0" fontId="47" fillId="28" borderId="0" applyNumberFormat="0" applyBorder="0" applyAlignment="0" applyProtection="0"/>
    <xf numFmtId="0" fontId="47" fillId="28" borderId="0" applyNumberFormat="0" applyBorder="0" applyAlignment="0" applyProtection="0"/>
    <xf numFmtId="0" fontId="53" fillId="48" borderId="0" applyNumberFormat="0" applyBorder="0" applyAlignment="0" applyProtection="0"/>
    <xf numFmtId="0" fontId="47" fillId="28" borderId="0" applyNumberFormat="0" applyBorder="0" applyAlignment="0" applyProtection="0"/>
    <xf numFmtId="0" fontId="53" fillId="48" borderId="0" applyNumberFormat="0" applyBorder="0" applyAlignment="0" applyProtection="0"/>
    <xf numFmtId="0" fontId="53" fillId="53" borderId="0" applyNumberFormat="0" applyBorder="0" applyAlignment="0" applyProtection="0"/>
    <xf numFmtId="0" fontId="47" fillId="32" borderId="0" applyNumberFormat="0" applyBorder="0" applyAlignment="0" applyProtection="0"/>
    <xf numFmtId="0" fontId="47" fillId="32" borderId="0" applyNumberFormat="0" applyBorder="0" applyAlignment="0" applyProtection="0"/>
    <xf numFmtId="0" fontId="47" fillId="32" borderId="0" applyNumberFormat="0" applyBorder="0" applyAlignment="0" applyProtection="0"/>
    <xf numFmtId="0" fontId="47" fillId="32" borderId="0" applyNumberFormat="0" applyBorder="0" applyAlignment="0" applyProtection="0"/>
    <xf numFmtId="0" fontId="53" fillId="53" borderId="0" applyNumberFormat="0" applyBorder="0" applyAlignment="0" applyProtection="0"/>
    <xf numFmtId="0" fontId="47" fillId="32" borderId="0" applyNumberFormat="0" applyBorder="0" applyAlignment="0" applyProtection="0"/>
    <xf numFmtId="0" fontId="53" fillId="53" borderId="0" applyNumberFormat="0" applyBorder="0" applyAlignment="0" applyProtection="0"/>
    <xf numFmtId="172" fontId="92" fillId="67" borderId="44"/>
    <xf numFmtId="0" fontId="81" fillId="0" borderId="0"/>
    <xf numFmtId="3" fontId="93" fillId="68" borderId="44">
      <alignment horizontal="center"/>
      <protection locked="0"/>
    </xf>
    <xf numFmtId="3" fontId="93" fillId="68" borderId="0">
      <alignment horizontal="center"/>
      <protection locked="0"/>
    </xf>
    <xf numFmtId="17" fontId="92" fillId="68" borderId="44">
      <alignment horizontal="center"/>
      <protection locked="0"/>
    </xf>
    <xf numFmtId="173" fontId="4" fillId="0" borderId="46">
      <alignment horizontal="center" vertical="center"/>
      <protection locked="0"/>
    </xf>
    <xf numFmtId="173" fontId="4" fillId="0" borderId="46">
      <alignment horizontal="center" vertical="center"/>
      <protection locked="0"/>
    </xf>
    <xf numFmtId="174" fontId="4" fillId="0" borderId="46">
      <alignment horizontal="center" vertical="center"/>
      <protection locked="0"/>
    </xf>
    <xf numFmtId="174" fontId="4" fillId="0" borderId="46">
      <alignment horizontal="center" vertical="center"/>
      <protection locked="0"/>
    </xf>
    <xf numFmtId="175" fontId="4" fillId="0" borderId="46">
      <alignment horizontal="center" vertical="center"/>
      <protection locked="0"/>
    </xf>
    <xf numFmtId="175" fontId="4" fillId="0" borderId="46">
      <alignment horizontal="center" vertical="center"/>
      <protection locked="0"/>
    </xf>
    <xf numFmtId="176" fontId="4" fillId="0" borderId="46">
      <alignment horizontal="center" vertical="center"/>
      <protection locked="0"/>
    </xf>
    <xf numFmtId="176" fontId="4" fillId="0" borderId="46">
      <alignment horizontal="center" vertical="center"/>
      <protection locked="0"/>
    </xf>
    <xf numFmtId="177" fontId="4" fillId="0" borderId="46">
      <alignment horizontal="center" vertical="center"/>
      <protection locked="0"/>
    </xf>
    <xf numFmtId="177" fontId="4" fillId="0" borderId="46">
      <alignment horizontal="center" vertical="center"/>
      <protection locked="0"/>
    </xf>
    <xf numFmtId="178" fontId="4" fillId="0" borderId="46">
      <alignment horizontal="center" vertical="center"/>
      <protection locked="0"/>
    </xf>
    <xf numFmtId="178" fontId="4" fillId="0" borderId="46">
      <alignment horizontal="center" vertical="center"/>
      <protection locked="0"/>
    </xf>
    <xf numFmtId="0" fontId="4" fillId="0" borderId="46" applyAlignment="0">
      <protection locked="0"/>
    </xf>
    <xf numFmtId="0" fontId="4" fillId="0" borderId="46" applyAlignment="0">
      <protection locked="0"/>
    </xf>
    <xf numFmtId="173" fontId="4" fillId="0" borderId="46">
      <alignment vertical="center"/>
      <protection locked="0"/>
    </xf>
    <xf numFmtId="173" fontId="4" fillId="0" borderId="46">
      <alignment vertical="center"/>
      <protection locked="0"/>
    </xf>
    <xf numFmtId="179" fontId="4" fillId="0" borderId="46">
      <alignment horizontal="right" vertical="center"/>
      <protection locked="0"/>
    </xf>
    <xf numFmtId="179" fontId="4" fillId="0" borderId="46">
      <alignment horizontal="right" vertical="center"/>
      <protection locked="0"/>
    </xf>
    <xf numFmtId="175" fontId="4" fillId="0" borderId="46">
      <alignment vertical="center"/>
      <protection locked="0"/>
    </xf>
    <xf numFmtId="175" fontId="4" fillId="0" borderId="46">
      <alignment vertical="center"/>
      <protection locked="0"/>
    </xf>
    <xf numFmtId="176" fontId="4" fillId="0" borderId="46">
      <alignment vertical="center"/>
      <protection locked="0"/>
    </xf>
    <xf numFmtId="176" fontId="4" fillId="0" borderId="46">
      <alignment vertical="center"/>
      <protection locked="0"/>
    </xf>
    <xf numFmtId="177" fontId="4" fillId="0" borderId="46">
      <alignment vertical="center"/>
      <protection locked="0"/>
    </xf>
    <xf numFmtId="177" fontId="4" fillId="0" borderId="46">
      <alignment vertical="center"/>
      <protection locked="0"/>
    </xf>
    <xf numFmtId="178" fontId="4" fillId="0" borderId="46">
      <alignment horizontal="right" vertical="center"/>
      <protection locked="0"/>
    </xf>
    <xf numFmtId="178" fontId="4" fillId="0" borderId="46">
      <alignment horizontal="right" vertical="center"/>
      <protection locked="0"/>
    </xf>
    <xf numFmtId="0" fontId="54" fillId="37"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94" fillId="37" borderId="0" applyNumberFormat="0" applyBorder="0" applyAlignment="0" applyProtection="0"/>
    <xf numFmtId="0" fontId="37" fillId="6" borderId="0" applyNumberFormat="0" applyBorder="0" applyAlignment="0" applyProtection="0"/>
    <xf numFmtId="0" fontId="54" fillId="37" borderId="0" applyNumberFormat="0" applyBorder="0" applyAlignment="0" applyProtection="0"/>
    <xf numFmtId="0" fontId="94" fillId="37" borderId="0" applyNumberFormat="0" applyBorder="0" applyAlignment="0" applyProtection="0"/>
    <xf numFmtId="0" fontId="54" fillId="37" borderId="0" applyNumberFormat="0" applyBorder="0" applyAlignment="0" applyProtection="0"/>
    <xf numFmtId="1" fontId="95" fillId="54" borderId="44"/>
    <xf numFmtId="180" fontId="2" fillId="68" borderId="44">
      <alignment horizontal="right"/>
      <protection locked="0"/>
    </xf>
    <xf numFmtId="0" fontId="96"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xf numFmtId="0" fontId="99" fillId="0" borderId="0" applyNumberFormat="0" applyFill="0" applyBorder="0" applyAlignment="0" applyProtection="0"/>
    <xf numFmtId="0" fontId="100" fillId="0" borderId="0" applyNumberFormat="0" applyFill="0" applyBorder="0" applyAlignment="0" applyProtection="0"/>
    <xf numFmtId="0" fontId="101" fillId="0" borderId="0" applyNumberFormat="0" applyFill="0" applyBorder="0" applyAlignment="0" applyProtection="0"/>
    <xf numFmtId="181" fontId="2" fillId="0" borderId="45">
      <alignment horizontal="right"/>
    </xf>
    <xf numFmtId="0" fontId="55" fillId="54" borderId="35" applyNumberFormat="0" applyAlignment="0" applyProtection="0"/>
    <xf numFmtId="0" fontId="41" fillId="9" borderId="28" applyNumberFormat="0" applyAlignment="0" applyProtection="0"/>
    <xf numFmtId="0" fontId="41" fillId="9" borderId="28" applyNumberFormat="0" applyAlignment="0" applyProtection="0"/>
    <xf numFmtId="0" fontId="41" fillId="9" borderId="28" applyNumberFormat="0" applyAlignment="0" applyProtection="0"/>
    <xf numFmtId="0" fontId="41" fillId="9" borderId="28" applyNumberFormat="0" applyAlignment="0" applyProtection="0"/>
    <xf numFmtId="0" fontId="55" fillId="67" borderId="35" applyNumberFormat="0" applyAlignment="0" applyProtection="0"/>
    <xf numFmtId="0" fontId="41" fillId="9" borderId="28" applyNumberFormat="0" applyAlignment="0" applyProtection="0"/>
    <xf numFmtId="0" fontId="55" fillId="54" borderId="35" applyNumberFormat="0" applyAlignment="0" applyProtection="0"/>
    <xf numFmtId="0" fontId="55" fillId="67" borderId="35" applyNumberFormat="0" applyAlignment="0" applyProtection="0"/>
    <xf numFmtId="0" fontId="55" fillId="54" borderId="35" applyNumberFormat="0" applyAlignment="0" applyProtection="0"/>
    <xf numFmtId="0" fontId="4" fillId="0" borderId="0" applyNumberFormat="0" applyFont="0" applyFill="0" applyBorder="0">
      <alignment horizontal="center" vertical="center"/>
      <protection locked="0"/>
    </xf>
    <xf numFmtId="0" fontId="4" fillId="0" borderId="0" applyNumberFormat="0" applyFont="0" applyFill="0" applyBorder="0">
      <alignment horizontal="center" vertical="center"/>
      <protection locked="0"/>
    </xf>
    <xf numFmtId="173" fontId="4" fillId="0" borderId="0" applyFill="0" applyBorder="0">
      <alignment horizontal="center" vertical="center"/>
    </xf>
    <xf numFmtId="173" fontId="4" fillId="0" borderId="0" applyFill="0" applyBorder="0">
      <alignment horizontal="center" vertical="center"/>
    </xf>
    <xf numFmtId="174" fontId="4" fillId="0" borderId="0" applyFill="0" applyBorder="0">
      <alignment horizontal="center" vertical="center"/>
    </xf>
    <xf numFmtId="174" fontId="4" fillId="0" borderId="0" applyFill="0" applyBorder="0">
      <alignment horizontal="center" vertical="center"/>
    </xf>
    <xf numFmtId="175" fontId="4" fillId="0" borderId="0" applyFill="0" applyBorder="0">
      <alignment horizontal="center" vertical="center"/>
    </xf>
    <xf numFmtId="175" fontId="4" fillId="0" borderId="0" applyFill="0" applyBorder="0">
      <alignment horizontal="center" vertical="center"/>
    </xf>
    <xf numFmtId="176" fontId="4" fillId="0" borderId="0" applyFill="0" applyBorder="0">
      <alignment horizontal="center" vertical="center"/>
    </xf>
    <xf numFmtId="176" fontId="4" fillId="0" borderId="0" applyFill="0" applyBorder="0">
      <alignment horizontal="center" vertical="center"/>
    </xf>
    <xf numFmtId="177" fontId="4" fillId="0" borderId="0" applyFill="0" applyBorder="0">
      <alignment horizontal="center" vertical="center"/>
    </xf>
    <xf numFmtId="177" fontId="4" fillId="0" borderId="0" applyFill="0" applyBorder="0">
      <alignment horizontal="center" vertical="center"/>
    </xf>
    <xf numFmtId="178" fontId="4" fillId="0" borderId="0" applyFill="0" applyBorder="0">
      <alignment horizontal="center" vertical="center"/>
    </xf>
    <xf numFmtId="178" fontId="4" fillId="0" borderId="0" applyFill="0" applyBorder="0">
      <alignment horizontal="center" vertical="center"/>
    </xf>
    <xf numFmtId="0" fontId="56" fillId="55" borderId="36" applyNumberFormat="0" applyAlignment="0" applyProtection="0"/>
    <xf numFmtId="0" fontId="43" fillId="10" borderId="31" applyNumberFormat="0" applyAlignment="0" applyProtection="0"/>
    <xf numFmtId="0" fontId="43" fillId="10" borderId="31" applyNumberFormat="0" applyAlignment="0" applyProtection="0"/>
    <xf numFmtId="0" fontId="43" fillId="10" borderId="31" applyNumberFormat="0" applyAlignment="0" applyProtection="0"/>
    <xf numFmtId="0" fontId="43" fillId="10" borderId="31" applyNumberFormat="0" applyAlignment="0" applyProtection="0"/>
    <xf numFmtId="0" fontId="56" fillId="55" borderId="36" applyNumberFormat="0" applyAlignment="0" applyProtection="0"/>
    <xf numFmtId="0" fontId="43" fillId="10" borderId="31" applyNumberFormat="0" applyAlignment="0" applyProtection="0"/>
    <xf numFmtId="0" fontId="56" fillId="55" borderId="36" applyNumberFormat="0" applyAlignment="0" applyProtection="0"/>
    <xf numFmtId="43" fontId="22" fillId="0" borderId="0" applyFont="0" applyFill="0" applyBorder="0" applyAlignment="0" applyProtection="0"/>
    <xf numFmtId="43" fontId="2" fillId="0" borderId="0" applyFont="0" applyFill="0" applyBorder="0" applyAlignment="0" applyProtection="0"/>
    <xf numFmtId="3" fontId="102" fillId="0" borderId="0" applyFont="0" applyFill="0" applyBorder="0" applyAlignment="0" applyProtection="0"/>
    <xf numFmtId="182" fontId="103" fillId="0" borderId="0" applyFill="0" applyBorder="0">
      <protection locked="0"/>
    </xf>
    <xf numFmtId="183" fontId="104" fillId="0" borderId="0" applyFill="0" applyBorder="0"/>
    <xf numFmtId="183" fontId="103" fillId="0" borderId="0" applyFill="0" applyBorder="0">
      <protection locked="0"/>
    </xf>
    <xf numFmtId="183" fontId="104" fillId="0" borderId="0" applyFill="0" applyBorder="0"/>
    <xf numFmtId="44" fontId="23"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 fillId="0" borderId="0" applyFont="0" applyFill="0" applyBorder="0" applyAlignment="0" applyProtection="0"/>
    <xf numFmtId="44" fontId="81"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81"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184" fontId="102" fillId="0" borderId="0" applyFont="0" applyFill="0" applyBorder="0" applyAlignment="0" applyProtection="0"/>
    <xf numFmtId="180" fontId="2" fillId="68" borderId="44">
      <alignment horizontal="right"/>
      <protection locked="0"/>
    </xf>
    <xf numFmtId="172" fontId="92" fillId="56" borderId="44"/>
    <xf numFmtId="10" fontId="92" fillId="56" borderId="44"/>
    <xf numFmtId="180" fontId="2" fillId="68" borderId="44">
      <alignment horizontal="right"/>
      <protection locked="0"/>
    </xf>
    <xf numFmtId="180" fontId="2" fillId="68" borderId="44">
      <alignment horizontal="right"/>
      <protection locked="0"/>
    </xf>
    <xf numFmtId="180" fontId="2" fillId="68" borderId="44">
      <alignment horizontal="right"/>
      <protection locked="0"/>
    </xf>
    <xf numFmtId="180" fontId="2" fillId="68" borderId="44">
      <alignment horizontal="right"/>
      <protection locked="0"/>
    </xf>
    <xf numFmtId="180" fontId="2" fillId="68" borderId="44">
      <alignment horizontal="right"/>
      <protection locked="0"/>
    </xf>
    <xf numFmtId="180" fontId="2" fillId="68" borderId="44">
      <alignment horizontal="right"/>
      <protection locked="0"/>
    </xf>
    <xf numFmtId="185" fontId="92" fillId="56" borderId="44"/>
    <xf numFmtId="186" fontId="92" fillId="56" borderId="44"/>
    <xf numFmtId="180" fontId="2" fillId="68" borderId="44">
      <alignment horizontal="right"/>
      <protection locked="0"/>
    </xf>
    <xf numFmtId="187" fontId="104" fillId="0" borderId="0" applyFill="0" applyBorder="0"/>
    <xf numFmtId="15" fontId="103" fillId="0" borderId="0" applyFill="0" applyBorder="0">
      <protection locked="0"/>
    </xf>
    <xf numFmtId="187" fontId="104" fillId="0" borderId="0" applyFill="0" applyBorder="0"/>
    <xf numFmtId="1" fontId="104" fillId="0" borderId="0" applyFill="0" applyBorder="0">
      <alignment horizontal="right"/>
    </xf>
    <xf numFmtId="2" fontId="104" fillId="0" borderId="0" applyFill="0" applyBorder="0">
      <alignment horizontal="right"/>
    </xf>
    <xf numFmtId="2" fontId="103" fillId="0" borderId="0" applyFill="0" applyBorder="0">
      <protection locked="0"/>
    </xf>
    <xf numFmtId="2" fontId="104" fillId="0" borderId="0" applyFill="0" applyBorder="0">
      <alignment horizontal="right"/>
    </xf>
    <xf numFmtId="188" fontId="104" fillId="0" borderId="0" applyFill="0" applyBorder="0">
      <alignment horizontal="right"/>
    </xf>
    <xf numFmtId="188" fontId="103" fillId="0" borderId="0" applyFill="0" applyBorder="0">
      <protection locked="0"/>
    </xf>
    <xf numFmtId="188" fontId="104" fillId="0" borderId="0" applyFill="0" applyBorder="0">
      <alignment horizontal="right"/>
    </xf>
    <xf numFmtId="0" fontId="57"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57" fillId="0" borderId="0" applyNumberFormat="0" applyFill="0" applyBorder="0" applyAlignment="0" applyProtection="0"/>
    <xf numFmtId="0" fontId="45" fillId="0" borderId="0" applyNumberFormat="0" applyFill="0" applyBorder="0" applyAlignment="0" applyProtection="0"/>
    <xf numFmtId="0" fontId="57" fillId="0" borderId="0" applyNumberFormat="0" applyFill="0" applyBorder="0" applyAlignment="0" applyProtection="0"/>
    <xf numFmtId="172" fontId="2" fillId="67" borderId="44"/>
    <xf numFmtId="172" fontId="2" fillId="67" borderId="44"/>
    <xf numFmtId="10" fontId="2" fillId="67" borderId="44"/>
    <xf numFmtId="10" fontId="2" fillId="67" borderId="44"/>
    <xf numFmtId="185" fontId="2" fillId="67" borderId="44"/>
    <xf numFmtId="185" fontId="2" fillId="67" borderId="44"/>
    <xf numFmtId="186" fontId="2" fillId="67" borderId="44"/>
    <xf numFmtId="186" fontId="2" fillId="67" borderId="44"/>
    <xf numFmtId="0" fontId="58" fillId="38"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58" fillId="38" borderId="0" applyNumberFormat="0" applyBorder="0" applyAlignment="0" applyProtection="0"/>
    <xf numFmtId="0" fontId="36" fillId="5" borderId="0" applyNumberFormat="0" applyBorder="0" applyAlignment="0" applyProtection="0"/>
    <xf numFmtId="0" fontId="58" fillId="38" borderId="0" applyNumberFormat="0" applyBorder="0" applyAlignment="0" applyProtection="0"/>
    <xf numFmtId="38" fontId="4" fillId="63" borderId="0" applyNumberFormat="0" applyBorder="0" applyAlignment="0" applyProtection="0"/>
    <xf numFmtId="38" fontId="4" fillId="63" borderId="0" applyNumberFormat="0" applyBorder="0" applyAlignment="0" applyProtection="0"/>
    <xf numFmtId="9" fontId="92" fillId="68" borderId="0">
      <alignment horizontal="right"/>
      <protection locked="0"/>
    </xf>
    <xf numFmtId="172" fontId="92" fillId="38" borderId="44"/>
    <xf numFmtId="10" fontId="92" fillId="38" borderId="44"/>
    <xf numFmtId="185" fontId="92" fillId="38" borderId="44"/>
    <xf numFmtId="186" fontId="92" fillId="38" borderId="44"/>
    <xf numFmtId="0" fontId="2" fillId="69" borderId="0"/>
    <xf numFmtId="0" fontId="2" fillId="69" borderId="0"/>
    <xf numFmtId="0" fontId="62" fillId="0" borderId="37"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105" fillId="0" borderId="47" applyNumberFormat="0" applyFill="0" applyAlignment="0" applyProtection="0"/>
    <xf numFmtId="0" fontId="33" fillId="0" borderId="25" applyNumberFormat="0" applyFill="0" applyAlignment="0" applyProtection="0"/>
    <xf numFmtId="0" fontId="62" fillId="0" borderId="37" applyNumberFormat="0" applyFill="0" applyAlignment="0" applyProtection="0"/>
    <xf numFmtId="0" fontId="105" fillId="0" borderId="47" applyNumberFormat="0" applyFill="0" applyAlignment="0" applyProtection="0"/>
    <xf numFmtId="0" fontId="62" fillId="0" borderId="37" applyNumberFormat="0" applyFill="0" applyAlignment="0" applyProtection="0"/>
    <xf numFmtId="0" fontId="63" fillId="0" borderId="38"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106" fillId="0" borderId="48" applyNumberFormat="0" applyFill="0" applyAlignment="0" applyProtection="0"/>
    <xf numFmtId="0" fontId="34" fillId="0" borderId="26" applyNumberFormat="0" applyFill="0" applyAlignment="0" applyProtection="0"/>
    <xf numFmtId="0" fontId="63" fillId="0" borderId="38" applyNumberFormat="0" applyFill="0" applyAlignment="0" applyProtection="0"/>
    <xf numFmtId="0" fontId="106" fillId="0" borderId="48" applyNumberFormat="0" applyFill="0" applyAlignment="0" applyProtection="0"/>
    <xf numFmtId="0" fontId="63" fillId="0" borderId="38" applyNumberFormat="0" applyFill="0" applyAlignment="0" applyProtection="0"/>
    <xf numFmtId="0" fontId="64" fillId="0" borderId="39"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107" fillId="0" borderId="49" applyNumberFormat="0" applyFill="0" applyAlignment="0" applyProtection="0"/>
    <xf numFmtId="0" fontId="35" fillId="0" borderId="27" applyNumberFormat="0" applyFill="0" applyAlignment="0" applyProtection="0"/>
    <xf numFmtId="0" fontId="64" fillId="0" borderId="39" applyNumberFormat="0" applyFill="0" applyAlignment="0" applyProtection="0"/>
    <xf numFmtId="0" fontId="107" fillId="0" borderId="49" applyNumberFormat="0" applyFill="0" applyAlignment="0" applyProtection="0"/>
    <xf numFmtId="0" fontId="64" fillId="0" borderId="39" applyNumberFormat="0" applyFill="0" applyAlignment="0" applyProtection="0"/>
    <xf numFmtId="0" fontId="6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107" fillId="0" borderId="0" applyNumberFormat="0" applyFill="0" applyBorder="0" applyAlignment="0" applyProtection="0"/>
    <xf numFmtId="0" fontId="35" fillId="0" borderId="0" applyNumberFormat="0" applyFill="0" applyBorder="0" applyAlignment="0" applyProtection="0"/>
    <xf numFmtId="0" fontId="64" fillId="0" borderId="0" applyNumberFormat="0" applyFill="0" applyBorder="0" applyAlignment="0" applyProtection="0"/>
    <xf numFmtId="0" fontId="107" fillId="0" borderId="0" applyNumberFormat="0" applyFill="0" applyBorder="0" applyAlignment="0" applyProtection="0"/>
    <xf numFmtId="0" fontId="64" fillId="0" borderId="0" applyNumberFormat="0" applyFill="0" applyBorder="0" applyAlignment="0" applyProtection="0"/>
    <xf numFmtId="0" fontId="108" fillId="0" borderId="0" applyFill="0" applyBorder="0" applyAlignment="0">
      <protection locked="0"/>
    </xf>
    <xf numFmtId="0" fontId="109" fillId="0" borderId="0" applyFill="0" applyBorder="0" applyAlignment="0">
      <protection locked="0"/>
    </xf>
    <xf numFmtId="181" fontId="92" fillId="70" borderId="44">
      <alignment horizontal="center"/>
      <protection locked="0"/>
    </xf>
    <xf numFmtId="15" fontId="93" fillId="60" borderId="50"/>
    <xf numFmtId="189" fontId="93" fillId="68" borderId="50"/>
    <xf numFmtId="10" fontId="4" fillId="70" borderId="44" applyNumberFormat="0" applyBorder="0" applyAlignment="0" applyProtection="0"/>
    <xf numFmtId="10" fontId="4" fillId="70" borderId="44" applyNumberFormat="0" applyBorder="0" applyAlignment="0" applyProtection="0"/>
    <xf numFmtId="0" fontId="110"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39" fillId="8" borderId="28"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110" fillId="41" borderId="35" applyNumberFormat="0" applyAlignment="0" applyProtection="0"/>
    <xf numFmtId="0" fontId="110"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39" fillId="8" borderId="28" applyNumberFormat="0" applyAlignment="0" applyProtection="0"/>
    <xf numFmtId="0" fontId="65" fillId="41" borderId="35" applyNumberFormat="0" applyAlignment="0" applyProtection="0"/>
    <xf numFmtId="0" fontId="65" fillId="41" borderId="35" applyNumberFormat="0" applyAlignment="0" applyProtection="0"/>
    <xf numFmtId="0" fontId="39" fillId="8" borderId="28" applyNumberFormat="0" applyAlignment="0" applyProtection="0"/>
    <xf numFmtId="0" fontId="39" fillId="8" borderId="28" applyNumberFormat="0" applyAlignment="0" applyProtection="0"/>
    <xf numFmtId="0" fontId="110" fillId="41" borderId="35" applyNumberFormat="0" applyAlignment="0" applyProtection="0"/>
    <xf numFmtId="0" fontId="39" fillId="8" borderId="28" applyNumberFormat="0" applyAlignment="0" applyProtection="0"/>
    <xf numFmtId="0" fontId="110" fillId="41" borderId="35" applyNumberFormat="0" applyAlignment="0" applyProtection="0"/>
    <xf numFmtId="0" fontId="110" fillId="41" borderId="35" applyNumberFormat="0" applyAlignment="0" applyProtection="0"/>
    <xf numFmtId="0" fontId="110" fillId="41" borderId="35" applyNumberFormat="0" applyAlignment="0" applyProtection="0"/>
    <xf numFmtId="190" fontId="92" fillId="70" borderId="44">
      <alignment horizontal="center"/>
    </xf>
    <xf numFmtId="191" fontId="92" fillId="70" borderId="44">
      <alignment horizontal="center"/>
    </xf>
    <xf numFmtId="192" fontId="2" fillId="0" borderId="44">
      <alignment horizontal="center"/>
    </xf>
    <xf numFmtId="0" fontId="66" fillId="0" borderId="4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66" fillId="0" borderId="40" applyNumberFormat="0" applyFill="0" applyAlignment="0" applyProtection="0"/>
    <xf numFmtId="0" fontId="42" fillId="0" borderId="30" applyNumberFormat="0" applyFill="0" applyAlignment="0" applyProtection="0"/>
    <xf numFmtId="0" fontId="66" fillId="0" borderId="40" applyNumberFormat="0" applyFill="0" applyAlignment="0" applyProtection="0"/>
    <xf numFmtId="0" fontId="3" fillId="0" borderId="51" applyFill="0">
      <alignment horizontal="center" vertical="center"/>
    </xf>
    <xf numFmtId="0" fontId="3" fillId="0" borderId="51" applyFill="0">
      <alignment horizontal="center" vertical="center"/>
    </xf>
    <xf numFmtId="0" fontId="4" fillId="0" borderId="51" applyFill="0">
      <alignment horizontal="center" vertical="center"/>
    </xf>
    <xf numFmtId="0" fontId="4" fillId="0" borderId="51" applyFill="0">
      <alignment horizontal="center" vertical="center"/>
    </xf>
    <xf numFmtId="186" fontId="4" fillId="0" borderId="51" applyFill="0">
      <alignment horizontal="center" vertical="center"/>
    </xf>
    <xf numFmtId="186" fontId="4" fillId="0" borderId="51" applyFill="0">
      <alignment horizontal="center" vertical="center"/>
    </xf>
    <xf numFmtId="0" fontId="111" fillId="71" borderId="0"/>
    <xf numFmtId="0" fontId="112" fillId="0" borderId="0"/>
    <xf numFmtId="0" fontId="113" fillId="0" borderId="0"/>
    <xf numFmtId="0" fontId="2" fillId="0" borderId="0"/>
    <xf numFmtId="0" fontId="2" fillId="0" borderId="0"/>
    <xf numFmtId="0" fontId="113" fillId="0" borderId="0"/>
    <xf numFmtId="0" fontId="114" fillId="72" borderId="0"/>
    <xf numFmtId="0" fontId="115" fillId="0" borderId="0" applyFill="0" applyBorder="0" applyAlignment="0"/>
    <xf numFmtId="0" fontId="67" fillId="56" borderId="0" applyNumberFormat="0" applyBorder="0" applyAlignment="0" applyProtection="0"/>
    <xf numFmtId="0" fontId="38" fillId="7" borderId="0" applyNumberFormat="0" applyBorder="0" applyAlignment="0" applyProtection="0"/>
    <xf numFmtId="0" fontId="38" fillId="7" borderId="0" applyNumberFormat="0" applyBorder="0" applyAlignment="0" applyProtection="0"/>
    <xf numFmtId="0" fontId="38" fillId="7" borderId="0" applyNumberFormat="0" applyBorder="0" applyAlignment="0" applyProtection="0"/>
    <xf numFmtId="0" fontId="38" fillId="7" borderId="0" applyNumberFormat="0" applyBorder="0" applyAlignment="0" applyProtection="0"/>
    <xf numFmtId="0" fontId="67" fillId="56" borderId="0" applyNumberFormat="0" applyBorder="0" applyAlignment="0" applyProtection="0"/>
    <xf numFmtId="0" fontId="38" fillId="7" borderId="0" applyNumberFormat="0" applyBorder="0" applyAlignment="0" applyProtection="0"/>
    <xf numFmtId="0" fontId="67" fillId="56" borderId="0" applyNumberFormat="0" applyBorder="0" applyAlignment="0" applyProtection="0"/>
    <xf numFmtId="193" fontId="11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3" fillId="0" borderId="0"/>
    <xf numFmtId="0" fontId="2" fillId="0" borderId="0"/>
    <xf numFmtId="0" fontId="2" fillId="0" borderId="0"/>
    <xf numFmtId="0" fontId="81" fillId="0" borderId="0"/>
    <xf numFmtId="0" fontId="81" fillId="0" borderId="0"/>
    <xf numFmtId="0" fontId="81" fillId="0" borderId="0"/>
    <xf numFmtId="0" fontId="81" fillId="0" borderId="0"/>
    <xf numFmtId="0" fontId="81" fillId="0" borderId="0"/>
    <xf numFmtId="0" fontId="81" fillId="0" borderId="0"/>
    <xf numFmtId="0" fontId="2" fillId="0" borderId="0"/>
    <xf numFmtId="0" fontId="2" fillId="0" borderId="0"/>
    <xf numFmtId="0" fontId="2"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wrapText="1"/>
    </xf>
    <xf numFmtId="0" fontId="2" fillId="0" borderId="0"/>
    <xf numFmtId="0" fontId="81" fillId="0" borderId="0"/>
    <xf numFmtId="0" fontId="2" fillId="0" borderId="0"/>
    <xf numFmtId="0" fontId="2" fillId="0" borderId="0"/>
    <xf numFmtId="0" fontId="2" fillId="0" borderId="0"/>
    <xf numFmtId="0" fontId="81" fillId="0" borderId="0"/>
    <xf numFmtId="0" fontId="81"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2" fillId="0" borderId="0"/>
    <xf numFmtId="0" fontId="2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03" fillId="0" borderId="0" applyFill="0" applyBorder="0">
      <protection locked="0"/>
    </xf>
    <xf numFmtId="0" fontId="22" fillId="11" borderId="32" applyNumberFormat="0" applyFont="0" applyAlignment="0" applyProtection="0"/>
    <xf numFmtId="0" fontId="1" fillId="11" borderId="32" applyNumberFormat="0" applyFont="0" applyAlignment="0" applyProtection="0"/>
    <xf numFmtId="0" fontId="22" fillId="11" borderId="32" applyNumberFormat="0" applyFont="0" applyAlignment="0" applyProtection="0"/>
    <xf numFmtId="0" fontId="1" fillId="11" borderId="32" applyNumberFormat="0" applyFont="0" applyAlignment="0" applyProtection="0"/>
    <xf numFmtId="0" fontId="2" fillId="57" borderId="41" applyNumberFormat="0" applyFont="0" applyAlignment="0" applyProtection="0"/>
    <xf numFmtId="0" fontId="22" fillId="11" borderId="32" applyNumberFormat="0" applyFont="0" applyAlignment="0" applyProtection="0"/>
    <xf numFmtId="0" fontId="1" fillId="11" borderId="32" applyNumberFormat="0" applyFont="0" applyAlignment="0" applyProtection="0"/>
    <xf numFmtId="0" fontId="2" fillId="57" borderId="41" applyNumberFormat="0" applyFont="0" applyAlignment="0" applyProtection="0"/>
    <xf numFmtId="0" fontId="1" fillId="11" borderId="32" applyNumberFormat="0" applyFont="0" applyAlignment="0" applyProtection="0"/>
    <xf numFmtId="0" fontId="1" fillId="11" borderId="32" applyNumberFormat="0" applyFont="0" applyAlignment="0" applyProtection="0"/>
    <xf numFmtId="0" fontId="1" fillId="11" borderId="32" applyNumberFormat="0" applyFont="0" applyAlignment="0" applyProtection="0"/>
    <xf numFmtId="0" fontId="1" fillId="11" borderId="32" applyNumberFormat="0" applyFont="0" applyAlignment="0" applyProtection="0"/>
    <xf numFmtId="0" fontId="1" fillId="11" borderId="32" applyNumberFormat="0" applyFont="0" applyAlignment="0" applyProtection="0"/>
    <xf numFmtId="0" fontId="2" fillId="57" borderId="52" applyNumberFormat="0" applyFont="0" applyAlignment="0" applyProtection="0"/>
    <xf numFmtId="0" fontId="1" fillId="11" borderId="32" applyNumberFormat="0" applyFont="0" applyAlignment="0" applyProtection="0"/>
    <xf numFmtId="0" fontId="2" fillId="57" borderId="52" applyNumberFormat="0" applyFont="0" applyAlignment="0" applyProtection="0"/>
    <xf numFmtId="0" fontId="22" fillId="11" borderId="32" applyNumberFormat="0" applyFont="0" applyAlignment="0" applyProtection="0"/>
    <xf numFmtId="0" fontId="2" fillId="57" borderId="41" applyNumberFormat="0" applyFont="0" applyAlignment="0" applyProtection="0"/>
    <xf numFmtId="0" fontId="1" fillId="11" borderId="32" applyNumberFormat="0" applyFont="0" applyAlignment="0" applyProtection="0"/>
    <xf numFmtId="0" fontId="2" fillId="57" borderId="41" applyNumberFormat="0" applyFont="0" applyAlignment="0" applyProtection="0"/>
    <xf numFmtId="0" fontId="2" fillId="57" borderId="52" applyNumberFormat="0" applyFont="0" applyAlignment="0" applyProtection="0"/>
    <xf numFmtId="0" fontId="22" fillId="11" borderId="32" applyNumberFormat="0" applyFont="0" applyAlignment="0" applyProtection="0"/>
    <xf numFmtId="0" fontId="1" fillId="11" borderId="32" applyNumberFormat="0" applyFont="0" applyAlignment="0" applyProtection="0"/>
    <xf numFmtId="0" fontId="22" fillId="11" borderId="32" applyNumberFormat="0" applyFont="0" applyAlignment="0" applyProtection="0"/>
    <xf numFmtId="0" fontId="1" fillId="11" borderId="32" applyNumberFormat="0" applyFont="0" applyAlignment="0" applyProtection="0"/>
    <xf numFmtId="0" fontId="68" fillId="54" borderId="42" applyNumberFormat="0" applyAlignment="0" applyProtection="0"/>
    <xf numFmtId="0" fontId="40" fillId="9" borderId="29" applyNumberFormat="0" applyAlignment="0" applyProtection="0"/>
    <xf numFmtId="0" fontId="40" fillId="9" borderId="29" applyNumberFormat="0" applyAlignment="0" applyProtection="0"/>
    <xf numFmtId="0" fontId="40" fillId="9" borderId="29" applyNumberFormat="0" applyAlignment="0" applyProtection="0"/>
    <xf numFmtId="0" fontId="40" fillId="9" borderId="29" applyNumberFormat="0" applyAlignment="0" applyProtection="0"/>
    <xf numFmtId="0" fontId="68" fillId="67" borderId="42" applyNumberFormat="0" applyAlignment="0" applyProtection="0"/>
    <xf numFmtId="0" fontId="40" fillId="9" borderId="29" applyNumberFormat="0" applyAlignment="0" applyProtection="0"/>
    <xf numFmtId="0" fontId="68" fillId="54" borderId="42" applyNumberFormat="0" applyAlignment="0" applyProtection="0"/>
    <xf numFmtId="0" fontId="68" fillId="67" borderId="42" applyNumberFormat="0" applyAlignment="0" applyProtection="0"/>
    <xf numFmtId="0" fontId="68" fillId="54" borderId="42" applyNumberFormat="0" applyAlignment="0" applyProtection="0"/>
    <xf numFmtId="194" fontId="104" fillId="0" borderId="0" applyFill="0" applyBorder="0"/>
    <xf numFmtId="194" fontId="103" fillId="0" borderId="0" applyFill="0" applyBorder="0">
      <protection locked="0"/>
    </xf>
    <xf numFmtId="194" fontId="104" fillId="0" borderId="0" applyFill="0" applyBorder="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0" fontId="3" fillId="0" borderId="0" applyFill="0" applyBorder="0">
      <alignment horizontal="right" vertical="center"/>
    </xf>
    <xf numFmtId="0" fontId="3" fillId="0" borderId="0" applyFill="0" applyBorder="0">
      <alignment horizontal="right" vertical="center"/>
    </xf>
    <xf numFmtId="190" fontId="92" fillId="0" borderId="44">
      <alignment horizontal="center"/>
    </xf>
    <xf numFmtId="181" fontId="92" fillId="0" borderId="44">
      <alignment horizontal="center"/>
      <protection locked="0"/>
    </xf>
    <xf numFmtId="195" fontId="92" fillId="0" borderId="44"/>
    <xf numFmtId="0" fontId="49" fillId="73" borderId="0" applyNumberFormat="0" applyAlignment="0" applyProtection="0">
      <alignment vertical="top"/>
    </xf>
    <xf numFmtId="0" fontId="115" fillId="0" borderId="0" applyNumberFormat="0" applyProtection="0">
      <alignment horizontal="right" vertical="top"/>
    </xf>
    <xf numFmtId="0" fontId="117" fillId="73" borderId="0" applyNumberFormat="0" applyProtection="0">
      <alignment horizontal="centerContinuous" vertical="top"/>
    </xf>
    <xf numFmtId="0" fontId="18" fillId="0" borderId="53" applyNumberFormat="0" applyAlignment="0" applyProtection="0">
      <alignment vertical="top"/>
    </xf>
    <xf numFmtId="173" fontId="4" fillId="0" borderId="0" applyFill="0" applyBorder="0">
      <alignment horizontal="right" vertical="center"/>
    </xf>
    <xf numFmtId="173" fontId="4" fillId="0" borderId="0" applyFill="0" applyBorder="0">
      <alignment horizontal="right" vertical="center"/>
    </xf>
    <xf numFmtId="179" fontId="4" fillId="0" borderId="0" applyFill="0" applyBorder="0">
      <alignment horizontal="right" vertical="center"/>
    </xf>
    <xf numFmtId="179" fontId="4" fillId="0" borderId="0" applyFill="0" applyBorder="0">
      <alignment horizontal="right" vertical="center"/>
    </xf>
    <xf numFmtId="175" fontId="4" fillId="0" borderId="0" applyFill="0" applyBorder="0">
      <alignment horizontal="right" vertical="center"/>
    </xf>
    <xf numFmtId="175" fontId="4" fillId="0" borderId="0" applyFill="0" applyBorder="0">
      <alignment horizontal="right" vertical="center"/>
    </xf>
    <xf numFmtId="176" fontId="4" fillId="0" borderId="0" applyFill="0" applyBorder="0">
      <alignment horizontal="right" vertical="center"/>
    </xf>
    <xf numFmtId="176" fontId="4" fillId="0" borderId="0" applyFill="0" applyBorder="0">
      <alignment horizontal="right" vertical="center"/>
    </xf>
    <xf numFmtId="177" fontId="4" fillId="0" borderId="0" applyFill="0" applyBorder="0">
      <alignment horizontal="right" vertical="center"/>
    </xf>
    <xf numFmtId="177" fontId="4" fillId="0" borderId="0" applyFill="0" applyBorder="0">
      <alignment horizontal="right" vertical="center"/>
    </xf>
    <xf numFmtId="178" fontId="4" fillId="0" borderId="0" applyFill="0" applyBorder="0">
      <alignment horizontal="right" vertical="center"/>
    </xf>
    <xf numFmtId="178" fontId="4" fillId="0" borderId="0" applyFill="0" applyBorder="0">
      <alignment horizontal="right" vertical="center"/>
    </xf>
    <xf numFmtId="196" fontId="118" fillId="68" borderId="41" applyProtection="0">
      <alignment vertical="center"/>
    </xf>
    <xf numFmtId="4" fontId="119" fillId="68" borderId="42" applyNumberFormat="0" applyProtection="0">
      <alignment vertical="center"/>
    </xf>
    <xf numFmtId="4" fontId="120" fillId="68" borderId="41" applyNumberFormat="0" applyProtection="0">
      <alignment horizontal="left" vertical="center" indent="1"/>
    </xf>
    <xf numFmtId="4" fontId="48" fillId="68" borderId="42" applyNumberFormat="0" applyProtection="0">
      <alignment horizontal="left" vertical="center" indent="1"/>
    </xf>
    <xf numFmtId="0" fontId="120" fillId="62" borderId="41" applyNumberFormat="0" applyProtection="0">
      <alignment horizontal="left" vertical="center" indent="1"/>
    </xf>
    <xf numFmtId="4" fontId="48" fillId="58" borderId="42" applyNumberFormat="0" applyProtection="0">
      <alignment horizontal="right" vertical="center"/>
    </xf>
    <xf numFmtId="4" fontId="48" fillId="74" borderId="42" applyNumberFormat="0" applyProtection="0">
      <alignment horizontal="right" vertical="center"/>
    </xf>
    <xf numFmtId="4" fontId="48" fillId="71" borderId="42" applyNumberFormat="0" applyProtection="0">
      <alignment horizontal="right" vertical="center"/>
    </xf>
    <xf numFmtId="4" fontId="48" fillId="75" borderId="42" applyNumberFormat="0" applyProtection="0">
      <alignment horizontal="right" vertical="center"/>
    </xf>
    <xf numFmtId="4" fontId="48" fillId="76" borderId="42" applyNumberFormat="0" applyProtection="0">
      <alignment horizontal="right" vertical="center"/>
    </xf>
    <xf numFmtId="4" fontId="48" fillId="77" borderId="42" applyNumberFormat="0" applyProtection="0">
      <alignment horizontal="right" vertical="center"/>
    </xf>
    <xf numFmtId="4" fontId="48" fillId="78" borderId="42" applyNumberFormat="0" applyProtection="0">
      <alignment horizontal="right" vertical="center"/>
    </xf>
    <xf numFmtId="4" fontId="48" fillId="79" borderId="42" applyNumberFormat="0" applyProtection="0">
      <alignment horizontal="right" vertical="center"/>
    </xf>
    <xf numFmtId="4" fontId="48" fillId="80" borderId="42" applyNumberFormat="0" applyProtection="0">
      <alignment horizontal="right" vertical="center"/>
    </xf>
    <xf numFmtId="4" fontId="50" fillId="81" borderId="41" applyNumberFormat="0" applyProtection="0">
      <alignment horizontal="left" vertical="center" indent="1"/>
    </xf>
    <xf numFmtId="4" fontId="48" fillId="82" borderId="54" applyNumberFormat="0" applyProtection="0">
      <alignment horizontal="left" vertical="center" indent="1"/>
    </xf>
    <xf numFmtId="4" fontId="121" fillId="83" borderId="0" applyNumberFormat="0" applyProtection="0">
      <alignment horizontal="left" vertical="center" indent="1"/>
    </xf>
    <xf numFmtId="0" fontId="2" fillId="62" borderId="42" applyNumberFormat="0" applyProtection="0">
      <alignment horizontal="left" vertical="center" indent="1"/>
    </xf>
    <xf numFmtId="0" fontId="2" fillId="62" borderId="42" applyNumberFormat="0" applyProtection="0">
      <alignment horizontal="left" vertical="center" indent="1"/>
    </xf>
    <xf numFmtId="4" fontId="118" fillId="82" borderId="41" applyNumberFormat="0" applyProtection="0">
      <alignment horizontal="left" vertical="center" indent="1"/>
    </xf>
    <xf numFmtId="4" fontId="118" fillId="84" borderId="41" applyNumberFormat="0" applyProtection="0">
      <alignment horizontal="left" vertical="center" indent="1"/>
    </xf>
    <xf numFmtId="0" fontId="120" fillId="66" borderId="41" applyNumberFormat="0" applyProtection="0">
      <alignment horizontal="left" vertical="center" wrapText="1" indent="1"/>
    </xf>
    <xf numFmtId="0" fontId="2" fillId="84" borderId="42" applyNumberFormat="0" applyProtection="0">
      <alignment horizontal="left" vertical="center" indent="1"/>
    </xf>
    <xf numFmtId="0" fontId="2" fillId="84" borderId="42" applyNumberFormat="0" applyProtection="0">
      <alignment horizontal="left" vertical="center" indent="1"/>
    </xf>
    <xf numFmtId="0" fontId="120" fillId="55" borderId="41" applyNumberFormat="0" applyProtection="0">
      <alignment horizontal="left" vertical="center" indent="1"/>
    </xf>
    <xf numFmtId="0" fontId="2" fillId="85" borderId="42" applyNumberFormat="0" applyProtection="0">
      <alignment horizontal="left" vertical="center" indent="1"/>
    </xf>
    <xf numFmtId="0" fontId="2" fillId="85" borderId="42" applyNumberFormat="0" applyProtection="0">
      <alignment horizontal="left" vertical="center" indent="1"/>
    </xf>
    <xf numFmtId="0" fontId="120" fillId="36" borderId="41" applyNumberFormat="0" applyProtection="0">
      <alignment horizontal="left" vertical="center" indent="1"/>
    </xf>
    <xf numFmtId="0" fontId="2" fillId="63" borderId="42" applyNumberFormat="0" applyProtection="0">
      <alignment horizontal="left" vertical="center" indent="1"/>
    </xf>
    <xf numFmtId="0" fontId="2" fillId="63" borderId="42" applyNumberFormat="0" applyProtection="0">
      <alignment horizontal="left" vertical="center" indent="1"/>
    </xf>
    <xf numFmtId="0" fontId="2" fillId="62" borderId="41" applyNumberFormat="0" applyProtection="0">
      <alignment horizontal="left" vertical="center" indent="1"/>
    </xf>
    <xf numFmtId="0" fontId="2" fillId="62" borderId="41" applyNumberFormat="0" applyProtection="0">
      <alignment horizontal="left" vertical="center" indent="1"/>
    </xf>
    <xf numFmtId="0" fontId="2" fillId="62" borderId="42" applyNumberFormat="0" applyProtection="0">
      <alignment horizontal="left" vertical="center" indent="1"/>
    </xf>
    <xf numFmtId="0" fontId="2" fillId="62" borderId="42" applyNumberFormat="0" applyProtection="0">
      <alignment horizontal="left" vertical="center" indent="1"/>
    </xf>
    <xf numFmtId="4" fontId="48" fillId="70" borderId="42" applyNumberFormat="0" applyProtection="0">
      <alignment vertical="center"/>
    </xf>
    <xf numFmtId="4" fontId="119" fillId="70" borderId="42" applyNumberFormat="0" applyProtection="0">
      <alignment vertical="center"/>
    </xf>
    <xf numFmtId="4" fontId="48" fillId="70" borderId="42" applyNumberFormat="0" applyProtection="0">
      <alignment horizontal="left" vertical="center" indent="1"/>
    </xf>
    <xf numFmtId="4" fontId="48" fillId="70" borderId="42" applyNumberFormat="0" applyProtection="0">
      <alignment horizontal="left" vertical="center" indent="1"/>
    </xf>
    <xf numFmtId="4" fontId="118" fillId="86" borderId="55" applyNumberFormat="0" applyProtection="0">
      <alignment horizontal="right" vertical="center"/>
    </xf>
    <xf numFmtId="4" fontId="119" fillId="82" borderId="42" applyNumberFormat="0" applyProtection="0">
      <alignment horizontal="right" vertical="center"/>
    </xf>
    <xf numFmtId="0" fontId="2" fillId="62" borderId="42" applyNumberFormat="0" applyProtection="0">
      <alignment horizontal="left" vertical="center" indent="1"/>
    </xf>
    <xf numFmtId="0" fontId="2" fillId="62" borderId="42" applyNumberFormat="0" applyProtection="0">
      <alignment horizontal="left" vertical="center" indent="1"/>
    </xf>
    <xf numFmtId="0" fontId="120" fillId="62" borderId="41" applyNumberFormat="0" applyProtection="0">
      <alignment horizontal="center" vertical="center" wrapText="1"/>
    </xf>
    <xf numFmtId="0" fontId="122" fillId="0" borderId="0"/>
    <xf numFmtId="4" fontId="95" fillId="82" borderId="42" applyNumberFormat="0" applyProtection="0">
      <alignment horizontal="right" vertical="center"/>
    </xf>
    <xf numFmtId="197" fontId="92" fillId="0" borderId="44">
      <alignment horizontal="right"/>
    </xf>
    <xf numFmtId="0" fontId="123" fillId="0" borderId="0" applyFill="0" applyBorder="0" applyAlignment="0"/>
    <xf numFmtId="0" fontId="124" fillId="0" borderId="0" applyFill="0" applyBorder="0" applyAlignment="0"/>
    <xf numFmtId="186" fontId="95" fillId="67" borderId="44"/>
    <xf numFmtId="195" fontId="125" fillId="59" borderId="0"/>
    <xf numFmtId="0" fontId="125" fillId="87" borderId="0"/>
    <xf numFmtId="164" fontId="93" fillId="68" borderId="0">
      <alignment horizontal="center"/>
      <protection locked="0"/>
    </xf>
    <xf numFmtId="0" fontId="69"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26" fillId="0" borderId="0" applyNumberFormat="0" applyFill="0" applyBorder="0" applyAlignment="0" applyProtection="0"/>
    <xf numFmtId="0" fontId="32" fillId="0" borderId="0" applyNumberFormat="0" applyFill="0" applyBorder="0" applyAlignment="0" applyProtection="0"/>
    <xf numFmtId="0" fontId="69" fillId="0" borderId="0" applyNumberFormat="0" applyFill="0" applyBorder="0" applyAlignment="0" applyProtection="0"/>
    <xf numFmtId="0" fontId="126" fillId="0" borderId="0" applyNumberFormat="0" applyFill="0" applyBorder="0" applyAlignment="0" applyProtection="0"/>
    <xf numFmtId="0" fontId="69" fillId="0" borderId="0" applyNumberFormat="0" applyFill="0" applyBorder="0" applyAlignment="0" applyProtection="0"/>
    <xf numFmtId="0" fontId="127" fillId="88" borderId="0"/>
    <xf numFmtId="182" fontId="128" fillId="0" borderId="5" applyFill="0"/>
    <xf numFmtId="182" fontId="128" fillId="0" borderId="53" applyFill="0"/>
    <xf numFmtId="0" fontId="46" fillId="0" borderId="33" applyNumberFormat="0" applyFill="0" applyAlignment="0" applyProtection="0"/>
    <xf numFmtId="182" fontId="104" fillId="0" borderId="5" applyFill="0"/>
    <xf numFmtId="0" fontId="46" fillId="0" borderId="33" applyNumberFormat="0" applyFill="0" applyAlignment="0" applyProtection="0"/>
    <xf numFmtId="182" fontId="104" fillId="0" borderId="53" applyFill="0"/>
    <xf numFmtId="0" fontId="46" fillId="0" borderId="33" applyNumberFormat="0" applyFill="0" applyAlignment="0" applyProtection="0"/>
    <xf numFmtId="0" fontId="70" fillId="0" borderId="43" applyNumberFormat="0" applyFill="0" applyAlignment="0" applyProtection="0"/>
    <xf numFmtId="0" fontId="46" fillId="0" borderId="33" applyNumberFormat="0" applyFill="0" applyAlignment="0" applyProtection="0"/>
    <xf numFmtId="0" fontId="70" fillId="0" borderId="56" applyNumberFormat="0" applyFill="0" applyAlignment="0" applyProtection="0"/>
    <xf numFmtId="0" fontId="46" fillId="0" borderId="33" applyNumberFormat="0" applyFill="0" applyAlignment="0" applyProtection="0"/>
    <xf numFmtId="0" fontId="70" fillId="0" borderId="43" applyNumberFormat="0" applyFill="0" applyAlignment="0" applyProtection="0"/>
    <xf numFmtId="0" fontId="70" fillId="0" borderId="56" applyNumberFormat="0" applyFill="0" applyAlignment="0" applyProtection="0"/>
    <xf numFmtId="0" fontId="70" fillId="0" borderId="43" applyNumberFormat="0" applyFill="0" applyAlignment="0" applyProtection="0"/>
    <xf numFmtId="41" fontId="2" fillId="0" borderId="0" applyFont="0" applyFill="0" applyBorder="0" applyAlignment="0" applyProtection="0"/>
    <xf numFmtId="43" fontId="2" fillId="0" borderId="0" applyFont="0" applyFill="0" applyBorder="0" applyAlignment="0" applyProtection="0"/>
    <xf numFmtId="197" fontId="92" fillId="89" borderId="44">
      <alignment horizontal="right"/>
    </xf>
    <xf numFmtId="197" fontId="92" fillId="0" borderId="44">
      <alignment horizontal="right"/>
    </xf>
    <xf numFmtId="42" fontId="2" fillId="0" borderId="0" applyFont="0" applyFill="0" applyBorder="0" applyAlignment="0" applyProtection="0"/>
    <xf numFmtId="44" fontId="2" fillId="0" borderId="0" applyFont="0" applyFill="0" applyBorder="0" applyAlignment="0" applyProtection="0"/>
    <xf numFmtId="0" fontId="129" fillId="0" borderId="0" applyNumberFormat="0" applyFill="0" applyBorder="0"/>
    <xf numFmtId="0" fontId="71"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71" fillId="0" borderId="0" applyNumberFormat="0" applyFill="0" applyBorder="0" applyAlignment="0" applyProtection="0"/>
    <xf numFmtId="0" fontId="44" fillId="0" borderId="0" applyNumberFormat="0" applyFill="0" applyBorder="0" applyAlignment="0" applyProtection="0"/>
    <xf numFmtId="0" fontId="71" fillId="0" borderId="0" applyNumberFormat="0" applyFill="0" applyBorder="0" applyAlignment="0" applyProtection="0"/>
    <xf numFmtId="198" fontId="130" fillId="0" borderId="0" applyFont="0" applyFill="0" applyBorder="0" applyAlignment="0" applyProtection="0"/>
    <xf numFmtId="199" fontId="130" fillId="0" borderId="0" applyFont="0" applyFill="0" applyBorder="0" applyAlignment="0" applyProtection="0"/>
    <xf numFmtId="200" fontId="130" fillId="0" borderId="0" applyFont="0" applyFill="0" applyBorder="0" applyAlignment="0" applyProtection="0"/>
    <xf numFmtId="201" fontId="130" fillId="0" borderId="0" applyFont="0" applyFill="0" applyBorder="0" applyAlignment="0" applyProtection="0"/>
    <xf numFmtId="0" fontId="130" fillId="0" borderId="0"/>
    <xf numFmtId="0" fontId="22" fillId="0" borderId="0"/>
    <xf numFmtId="43" fontId="22" fillId="0" borderId="0" applyFont="0" applyFill="0" applyBorder="0" applyAlignment="0" applyProtection="0"/>
    <xf numFmtId="44" fontId="22" fillId="0" borderId="0" applyFont="0" applyFill="0" applyBorder="0" applyAlignment="0" applyProtection="0"/>
    <xf numFmtId="43" fontId="81" fillId="0" borderId="0" applyFont="0" applyFill="0" applyBorder="0" applyAlignment="0" applyProtection="0"/>
    <xf numFmtId="0" fontId="22" fillId="0" borderId="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13" borderId="0" applyNumberFormat="0" applyBorder="0" applyAlignment="0" applyProtection="0"/>
    <xf numFmtId="0" fontId="22" fillId="36"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0" fontId="131" fillId="54"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202" fontId="1" fillId="36"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 fillId="3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1" fillId="36"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13"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 fillId="3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37" borderId="0" applyNumberFormat="0" applyBorder="0" applyAlignment="0" applyProtection="0"/>
    <xf numFmtId="0" fontId="22" fillId="37" borderId="0" applyNumberFormat="0" applyBorder="0" applyAlignment="0" applyProtection="0"/>
    <xf numFmtId="0" fontId="22" fillId="17" borderId="0" applyNumberFormat="0" applyBorder="0" applyAlignment="0" applyProtection="0"/>
    <xf numFmtId="0" fontId="22" fillId="3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0" fontId="131" fillId="41"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202" fontId="1" fillId="3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 fillId="3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1" fillId="37"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17"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 fillId="3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21" borderId="0" applyNumberFormat="0" applyBorder="0" applyAlignment="0" applyProtection="0"/>
    <xf numFmtId="0" fontId="22" fillId="38"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0" fontId="131" fillId="57"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202" fontId="1" fillId="38"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 fillId="38"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1" fillId="38"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22" fillId="21"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31" fillId="57" borderId="0" applyNumberFormat="0" applyBorder="0" applyAlignment="0" applyProtection="0"/>
    <xf numFmtId="0" fontId="1" fillId="38"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25" borderId="0" applyNumberFormat="0" applyBorder="0" applyAlignment="0" applyProtection="0"/>
    <xf numFmtId="0" fontId="22" fillId="39"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31" fillId="54"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 fillId="39"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1" fillId="39"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22" fillId="25"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31" fillId="54" borderId="0" applyNumberFormat="0" applyBorder="0" applyAlignment="0" applyProtection="0"/>
    <xf numFmtId="0" fontId="1" fillId="3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202" fontId="1" fillId="40" borderId="0" applyNumberFormat="0" applyBorder="0" applyAlignment="0" applyProtection="0"/>
    <xf numFmtId="0" fontId="132" fillId="29"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0" fontId="1" fillId="40"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31" fillId="40"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202" fontId="1" fillId="40"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1" fillId="40"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2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32" fillId="29" borderId="0" applyNumberFormat="0" applyBorder="0" applyAlignment="0" applyProtection="0"/>
    <xf numFmtId="0" fontId="1" fillId="40"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202" fontId="1" fillId="41" borderId="0" applyNumberFormat="0" applyBorder="0" applyAlignment="0" applyProtection="0"/>
    <xf numFmtId="0" fontId="132" fillId="33"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0" fontId="1" fillId="41"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31" fillId="41"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202" fontId="1" fillId="41"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1" fillId="41"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2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32" fillId="33" borderId="0" applyNumberFormat="0" applyBorder="0" applyAlignment="0" applyProtection="0"/>
    <xf numFmtId="0" fontId="1" fillId="41"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202" fontId="1" fillId="42" borderId="0" applyNumberFormat="0" applyBorder="0" applyAlignment="0" applyProtection="0"/>
    <xf numFmtId="0" fontId="131" fillId="90"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1" fillId="42"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 fillId="42"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14"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 fillId="42"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202" fontId="1" fillId="43" borderId="0" applyNumberFormat="0" applyBorder="0" applyAlignment="0" applyProtection="0"/>
    <xf numFmtId="0" fontId="132" fillId="18"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0" fontId="1" fillId="43"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31" fillId="43"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202" fontId="1" fillId="43"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1" fillId="43"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2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32" fillId="18" borderId="0" applyNumberFormat="0" applyBorder="0" applyAlignment="0" applyProtection="0"/>
    <xf numFmtId="0" fontId="1" fillId="43"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22" borderId="0" applyNumberFormat="0" applyBorder="0" applyAlignment="0" applyProtection="0"/>
    <xf numFmtId="0" fontId="22" fillId="44"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0" fontId="131" fillId="56"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202" fontId="1" fillId="44"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 fillId="44"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 fillId="44"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22" fillId="22"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31" fillId="56" borderId="0" applyNumberFormat="0" applyBorder="0" applyAlignment="0" applyProtection="0"/>
    <xf numFmtId="0" fontId="1" fillId="44"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202" fontId="1" fillId="39" borderId="0" applyNumberFormat="0" applyBorder="0" applyAlignment="0" applyProtection="0"/>
    <xf numFmtId="0" fontId="131" fillId="90"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 fillId="39"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202" fontId="1" fillId="39"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1" fillId="39"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22" fillId="26"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31" fillId="90" borderId="0" applyNumberFormat="0" applyBorder="0" applyAlignment="0" applyProtection="0"/>
    <xf numFmtId="0" fontId="1" fillId="39"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202" fontId="1" fillId="42" borderId="0" applyNumberFormat="0" applyBorder="0" applyAlignment="0" applyProtection="0"/>
    <xf numFmtId="0" fontId="132" fillId="30"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1" fillId="42"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31" fillId="42"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202" fontId="1" fillId="42"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1" fillId="42"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2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32" fillId="30" borderId="0" applyNumberFormat="0" applyBorder="0" applyAlignment="0" applyProtection="0"/>
    <xf numFmtId="0" fontId="1" fillId="42"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202" fontId="1" fillId="45" borderId="0" applyNumberFormat="0" applyBorder="0" applyAlignment="0" applyProtection="0"/>
    <xf numFmtId="0" fontId="131" fillId="41"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0" fontId="1" fillId="45"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202" fontId="1" fillId="45"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 fillId="45"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22" fillId="34"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31" fillId="41" borderId="0" applyNumberFormat="0" applyBorder="0" applyAlignment="0" applyProtection="0"/>
    <xf numFmtId="0" fontId="1" fillId="45"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15" borderId="0" applyNumberFormat="0" applyBorder="0" applyAlignment="0" applyProtection="0"/>
    <xf numFmtId="0"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0" fontId="47" fillId="15"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0" fontId="47" fillId="48"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0" fontId="53" fillId="46"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0" fontId="53"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202"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53" fillId="46"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53" fillId="46"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53" fillId="46" borderId="0" applyNumberFormat="0" applyBorder="0" applyAlignment="0" applyProtection="0"/>
    <xf numFmtId="0" fontId="47" fillId="19" borderId="0" applyNumberFormat="0" applyBorder="0" applyAlignment="0" applyProtection="0"/>
    <xf numFmtId="0"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0" fontId="47" fillId="19"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0"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202"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44" borderId="0" applyNumberFormat="0" applyBorder="0" applyAlignment="0" applyProtection="0"/>
    <xf numFmtId="0"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0" fontId="47" fillId="23"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0" fontId="47" fillId="56"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0" fontId="53" fillId="44" borderId="0" applyNumberFormat="0" applyBorder="0" applyAlignment="0" applyProtection="0"/>
    <xf numFmtId="0" fontId="47" fillId="56" borderId="0" applyNumberFormat="0" applyBorder="0" applyAlignment="0" applyProtection="0"/>
    <xf numFmtId="0" fontId="47" fillId="23" borderId="0" applyNumberFormat="0" applyBorder="0" applyAlignment="0" applyProtection="0"/>
    <xf numFmtId="0" fontId="47" fillId="56"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0" fontId="53"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202" fontId="53" fillId="44" borderId="0" applyNumberFormat="0" applyBorder="0" applyAlignment="0" applyProtection="0"/>
    <xf numFmtId="0" fontId="53" fillId="44" borderId="0" applyNumberFormat="0" applyBorder="0" applyAlignment="0" applyProtection="0"/>
    <xf numFmtId="202"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53" fillId="44"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47" fillId="23" borderId="0" applyNumberFormat="0" applyBorder="0" applyAlignment="0" applyProtection="0"/>
    <xf numFmtId="0" fontId="53" fillId="44"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47" fillId="56" borderId="0" applyNumberFormat="0" applyBorder="0" applyAlignment="0" applyProtection="0"/>
    <xf numFmtId="0" fontId="53" fillId="44"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47" borderId="0" applyNumberFormat="0" applyBorder="0" applyAlignment="0" applyProtection="0"/>
    <xf numFmtId="0"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47" fillId="2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47" fillId="55"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53" fillId="47" borderId="0" applyNumberFormat="0" applyBorder="0" applyAlignment="0" applyProtection="0"/>
    <xf numFmtId="0" fontId="47" fillId="55" borderId="0" applyNumberFormat="0" applyBorder="0" applyAlignment="0" applyProtection="0"/>
    <xf numFmtId="0" fontId="47" fillId="27" borderId="0" applyNumberFormat="0" applyBorder="0" applyAlignment="0" applyProtection="0"/>
    <xf numFmtId="0" fontId="47" fillId="55"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53"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53" fillId="47" borderId="0" applyNumberFormat="0" applyBorder="0" applyAlignment="0" applyProtection="0"/>
    <xf numFmtId="202"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53" fillId="47"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53" fillId="47"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47" fillId="55" borderId="0" applyNumberFormat="0" applyBorder="0" applyAlignment="0" applyProtection="0"/>
    <xf numFmtId="0" fontId="53" fillId="47" borderId="0" applyNumberFormat="0" applyBorder="0" applyAlignment="0" applyProtection="0"/>
    <xf numFmtId="0" fontId="47" fillId="31" borderId="0" applyNumberFormat="0" applyBorder="0" applyAlignment="0" applyProtection="0"/>
    <xf numFmtId="0"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0" fontId="47" fillId="31"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0"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9" borderId="0" applyNumberFormat="0" applyBorder="0" applyAlignment="0" applyProtection="0"/>
    <xf numFmtId="0"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0" fontId="47" fillId="35"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0" fontId="47" fillId="41"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0" fontId="53" fillId="49" borderId="0" applyNumberFormat="0" applyBorder="0" applyAlignment="0" applyProtection="0"/>
    <xf numFmtId="0" fontId="47" fillId="41" borderId="0" applyNumberFormat="0" applyBorder="0" applyAlignment="0" applyProtection="0"/>
    <xf numFmtId="0" fontId="47" fillId="35" borderId="0" applyNumberFormat="0" applyBorder="0" applyAlignment="0" applyProtection="0"/>
    <xf numFmtId="0" fontId="47" fillId="41"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0" fontId="53"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202" fontId="53" fillId="49" borderId="0" applyNumberFormat="0" applyBorder="0" applyAlignment="0" applyProtection="0"/>
    <xf numFmtId="0" fontId="53" fillId="49" borderId="0" applyNumberFormat="0" applyBorder="0" applyAlignment="0" applyProtection="0"/>
    <xf numFmtId="202"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53" fillId="49"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47" fillId="35" borderId="0" applyNumberFormat="0" applyBorder="0" applyAlignment="0" applyProtection="0"/>
    <xf numFmtId="0" fontId="53" fillId="49"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47" fillId="41" borderId="0" applyNumberFormat="0" applyBorder="0" applyAlignment="0" applyProtection="0"/>
    <xf numFmtId="0" fontId="53" fillId="49" borderId="0" applyNumberFormat="0" applyBorder="0" applyAlignment="0" applyProtection="0"/>
    <xf numFmtId="0" fontId="1" fillId="91" borderId="0" applyNumberFormat="0" applyBorder="0" applyAlignment="0" applyProtection="0"/>
    <xf numFmtId="0" fontId="1" fillId="92" borderId="0" applyNumberFormat="0" applyBorder="0" applyAlignment="0" applyProtection="0"/>
    <xf numFmtId="0" fontId="53" fillId="93" borderId="0" applyNumberFormat="0" applyBorder="0" applyAlignment="0" applyProtection="0"/>
    <xf numFmtId="0" fontId="47" fillId="48" borderId="0" applyNumberFormat="0" applyBorder="0" applyAlignment="0" applyProtection="0"/>
    <xf numFmtId="0" fontId="53" fillId="50" borderId="0" applyNumberFormat="0" applyBorder="0" applyAlignment="0" applyProtection="0"/>
    <xf numFmtId="0" fontId="47" fillId="48" borderId="0" applyNumberFormat="0" applyBorder="0" applyAlignment="0" applyProtection="0"/>
    <xf numFmtId="0" fontId="53" fillId="50" borderId="0" applyNumberFormat="0" applyBorder="0" applyAlignment="0" applyProtection="0"/>
    <xf numFmtId="0" fontId="47" fillId="12"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0" fontId="47" fillId="12"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0" fontId="47" fillId="48"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0" fontId="53" fillId="50"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0" fontId="53"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202"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47" fillId="12"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53" fillId="50"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53" fillId="50"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47" fillId="48" borderId="0" applyNumberFormat="0" applyBorder="0" applyAlignment="0" applyProtection="0"/>
    <xf numFmtId="0" fontId="53" fillId="50" borderId="0" applyNumberFormat="0" applyBorder="0" applyAlignment="0" applyProtection="0"/>
    <xf numFmtId="0" fontId="1" fillId="94" borderId="0" applyNumberFormat="0" applyBorder="0" applyAlignment="0" applyProtection="0"/>
    <xf numFmtId="0" fontId="1" fillId="95" borderId="0" applyNumberFormat="0" applyBorder="0" applyAlignment="0" applyProtection="0"/>
    <xf numFmtId="0" fontId="53" fillId="96" borderId="0" applyNumberFormat="0" applyBorder="0" applyAlignment="0" applyProtection="0"/>
    <xf numFmtId="0" fontId="47" fillId="16"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0" fontId="47" fillId="16"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0"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202"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47" fillId="16"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1" fillId="97" borderId="0" applyNumberFormat="0" applyBorder="0" applyAlignment="0" applyProtection="0"/>
    <xf numFmtId="0" fontId="1" fillId="98" borderId="0" applyNumberFormat="0" applyBorder="0" applyAlignment="0" applyProtection="0"/>
    <xf numFmtId="0" fontId="53" fillId="99" borderId="0" applyNumberFormat="0" applyBorder="0" applyAlignment="0" applyProtection="0"/>
    <xf numFmtId="0" fontId="47" fillId="20"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0" fontId="47" fillId="20"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0"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202"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47" fillId="20"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1" fillId="98" borderId="0" applyNumberFormat="0" applyBorder="0" applyAlignment="0" applyProtection="0"/>
    <xf numFmtId="0" fontId="1" fillId="99" borderId="0" applyNumberFormat="0" applyBorder="0" applyAlignment="0" applyProtection="0"/>
    <xf numFmtId="0" fontId="53" fillId="99" borderId="0" applyNumberFormat="0" applyBorder="0" applyAlignment="0" applyProtection="0"/>
    <xf numFmtId="0" fontId="47" fillId="100" borderId="0" applyNumberFormat="0" applyBorder="0" applyAlignment="0" applyProtection="0"/>
    <xf numFmtId="0" fontId="53" fillId="47" borderId="0" applyNumberFormat="0" applyBorder="0" applyAlignment="0" applyProtection="0"/>
    <xf numFmtId="0" fontId="47" fillId="100" borderId="0" applyNumberFormat="0" applyBorder="0" applyAlignment="0" applyProtection="0"/>
    <xf numFmtId="0" fontId="53" fillId="47" borderId="0" applyNumberFormat="0" applyBorder="0" applyAlignment="0" applyProtection="0"/>
    <xf numFmtId="0" fontId="47" fillId="24"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47" fillId="24"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47" fillId="100"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53" fillId="47"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53"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202"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47" fillId="24"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53" fillId="47"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47" fillId="24" borderId="0" applyNumberFormat="0" applyBorder="0" applyAlignment="0" applyProtection="0"/>
    <xf numFmtId="0" fontId="53" fillId="47"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47" fillId="100" borderId="0" applyNumberFormat="0" applyBorder="0" applyAlignment="0" applyProtection="0"/>
    <xf numFmtId="0" fontId="53" fillId="47" borderId="0" applyNumberFormat="0" applyBorder="0" applyAlignment="0" applyProtection="0"/>
    <xf numFmtId="0" fontId="1" fillId="91" borderId="0" applyNumberFormat="0" applyBorder="0" applyAlignment="0" applyProtection="0"/>
    <xf numFmtId="0" fontId="1" fillId="92" borderId="0" applyNumberFormat="0" applyBorder="0" applyAlignment="0" applyProtection="0"/>
    <xf numFmtId="0" fontId="53" fillId="92" borderId="0" applyNumberFormat="0" applyBorder="0" applyAlignment="0" applyProtection="0"/>
    <xf numFmtId="0" fontId="47" fillId="2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0" fontId="47" fillId="2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0"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202"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47" fillId="2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1" fillId="101" borderId="0" applyNumberFormat="0" applyBorder="0" applyAlignment="0" applyProtection="0"/>
    <xf numFmtId="0" fontId="1" fillId="95" borderId="0" applyNumberFormat="0" applyBorder="0" applyAlignment="0" applyProtection="0"/>
    <xf numFmtId="0" fontId="53" fillId="102" borderId="0" applyNumberFormat="0" applyBorder="0" applyAlignment="0" applyProtection="0"/>
    <xf numFmtId="0" fontId="47" fillId="32"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0" fontId="47" fillId="32"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0"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202"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47" fillId="32"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0" fontId="53" fillId="53" borderId="0" applyNumberFormat="0" applyBorder="0" applyAlignment="0" applyProtection="0"/>
    <xf numFmtId="171" fontId="80" fillId="0" borderId="0" applyFill="0" applyBorder="0" applyProtection="0">
      <alignment horizontal="right"/>
    </xf>
    <xf numFmtId="0" fontId="37" fillId="6" borderId="0" applyNumberFormat="0" applyBorder="0" applyAlignment="0" applyProtection="0"/>
    <xf numFmtId="0"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0" fontId="37" fillId="6"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0"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202" fontId="54" fillId="37" borderId="0" applyNumberFormat="0" applyBorder="0" applyAlignment="0" applyProtection="0"/>
    <xf numFmtId="0" fontId="54" fillId="37" borderId="0" applyNumberFormat="0" applyBorder="0" applyAlignment="0" applyProtection="0"/>
    <xf numFmtId="0" fontId="54" fillId="37" borderId="0" applyNumberFormat="0" applyBorder="0" applyAlignment="0" applyProtection="0"/>
    <xf numFmtId="0" fontId="54" fillId="37" borderId="0" applyNumberFormat="0" applyBorder="0" applyAlignment="0" applyProtection="0"/>
    <xf numFmtId="0" fontId="54" fillId="37" borderId="0" applyNumberFormat="0" applyBorder="0" applyAlignment="0" applyProtection="0"/>
    <xf numFmtId="0" fontId="41" fillId="9" borderId="28" applyNumberFormat="0" applyAlignment="0" applyProtection="0"/>
    <xf numFmtId="0"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0" fontId="41" fillId="9" borderId="28"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0"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202" fontId="55" fillId="54" borderId="35" applyNumberFormat="0" applyAlignment="0" applyProtection="0"/>
    <xf numFmtId="0" fontId="55" fillId="54" borderId="35" applyNumberFormat="0" applyAlignment="0" applyProtection="0"/>
    <xf numFmtId="0" fontId="55" fillId="54" borderId="35" applyNumberFormat="0" applyAlignment="0" applyProtection="0"/>
    <xf numFmtId="0" fontId="55" fillId="54" borderId="35" applyNumberFormat="0" applyAlignment="0" applyProtection="0"/>
    <xf numFmtId="0" fontId="55" fillId="54" borderId="35" applyNumberFormat="0" applyAlignment="0" applyProtection="0"/>
    <xf numFmtId="0" fontId="43" fillId="10" borderId="31" applyNumberFormat="0" applyAlignment="0" applyProtection="0"/>
    <xf numFmtId="0"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0" fontId="43" fillId="10" borderId="31"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0"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202" fontId="56" fillId="55" borderId="36" applyNumberFormat="0" applyAlignment="0" applyProtection="0"/>
    <xf numFmtId="0" fontId="56" fillId="55" borderId="36" applyNumberFormat="0" applyAlignment="0" applyProtection="0"/>
    <xf numFmtId="0" fontId="56" fillId="55" borderId="36" applyNumberFormat="0" applyAlignment="0" applyProtection="0"/>
    <xf numFmtId="0" fontId="56" fillId="55" borderId="36" applyNumberFormat="0" applyAlignment="0" applyProtection="0"/>
    <xf numFmtId="0" fontId="56" fillId="55" borderId="36" applyNumberFormat="0" applyAlignment="0" applyProtection="0"/>
    <xf numFmtId="0" fontId="56" fillId="55" borderId="36" applyNumberFormat="0" applyAlignment="0" applyProtection="0"/>
    <xf numFmtId="41" fontId="81" fillId="0" borderId="0" applyFont="0" applyFill="0" applyBorder="0" applyAlignment="0" applyProtection="0"/>
    <xf numFmtId="41" fontId="81" fillId="0" borderId="0" applyFont="0" applyFill="0" applyBorder="0" applyAlignment="0" applyProtection="0"/>
    <xf numFmtId="41" fontId="81" fillId="0" borderId="0" applyFont="0" applyFill="0" applyBorder="0" applyAlignment="0" applyProtection="0"/>
    <xf numFmtId="41" fontId="2" fillId="0" borderId="0" applyFont="0" applyFill="0" applyBorder="0" applyAlignment="0" applyProtection="0"/>
    <xf numFmtId="41" fontId="81"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43" fontId="8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43" fontId="81"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68"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3"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8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84" fillId="0" borderId="0" applyFont="0" applyFill="0" applyBorder="0" applyAlignment="0" applyProtection="0"/>
    <xf numFmtId="44" fontId="84" fillId="0" borderId="0" applyFont="0" applyFill="0" applyBorder="0" applyAlignment="0" applyProtection="0"/>
    <xf numFmtId="44" fontId="81" fillId="0" borderId="0" applyFont="0" applyFill="0" applyBorder="0" applyAlignment="0" applyProtection="0"/>
    <xf numFmtId="203" fontId="2" fillId="0" borderId="0" applyFont="0" applyFill="0" applyBorder="0" applyAlignment="0" applyProtection="0"/>
    <xf numFmtId="44" fontId="2" fillId="0" borderId="0" applyFont="0" applyFill="0" applyBorder="0" applyAlignment="0" applyProtection="0"/>
    <xf numFmtId="44" fontId="22" fillId="0" borderId="0" applyFont="0" applyFill="0" applyBorder="0" applyAlignment="0" applyProtection="0"/>
    <xf numFmtId="44" fontId="23" fillId="0" borderId="0" applyFont="0" applyFill="0" applyBorder="0" applyAlignment="0" applyProtection="0"/>
    <xf numFmtId="0" fontId="70" fillId="103" borderId="0" applyNumberFormat="0" applyBorder="0" applyAlignment="0" applyProtection="0"/>
    <xf numFmtId="0" fontId="70" fillId="104" borderId="0" applyNumberFormat="0" applyBorder="0" applyAlignment="0" applyProtection="0"/>
    <xf numFmtId="0" fontId="70" fillId="105" borderId="0" applyNumberFormat="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81" fillId="0" borderId="0" applyFont="0" applyFill="0" applyBorder="0" applyAlignment="0" applyProtection="0"/>
    <xf numFmtId="169" fontId="81" fillId="0" borderId="0" applyFont="0" applyFill="0" applyBorder="0" applyAlignment="0" applyProtection="0"/>
    <xf numFmtId="169" fontId="81" fillId="0" borderId="0" applyFont="0" applyFill="0" applyBorder="0" applyAlignment="0" applyProtection="0"/>
    <xf numFmtId="0" fontId="2" fillId="0" borderId="0" applyFont="0" applyFill="0" applyBorder="0" applyAlignment="0" applyProtection="0"/>
    <xf numFmtId="0" fontId="45" fillId="0" borderId="0" applyNumberFormat="0" applyFill="0" applyBorder="0" applyAlignment="0" applyProtection="0"/>
    <xf numFmtId="0"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0" fontId="45"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0"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202"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36" fillId="5" borderId="0" applyNumberFormat="0" applyBorder="0" applyAlignment="0" applyProtection="0"/>
    <xf numFmtId="0"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0" fontId="36" fillId="5"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0"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202" fontId="58" fillId="38"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73" fillId="0" borderId="0">
      <alignment horizontal="centerContinuous" vertical="center"/>
    </xf>
    <xf numFmtId="0" fontId="73" fillId="0" borderId="0">
      <alignment horizontal="centerContinuous" vertical="center"/>
    </xf>
    <xf numFmtId="0" fontId="73" fillId="0" borderId="0">
      <alignment horizontal="centerContinuous" vertical="center"/>
    </xf>
    <xf numFmtId="0" fontId="73" fillId="0" borderId="0">
      <alignment horizontal="centerContinuous" vertical="center"/>
    </xf>
    <xf numFmtId="0" fontId="73" fillId="0" borderId="0">
      <alignment horizontal="centerContinuous" vertical="center"/>
    </xf>
    <xf numFmtId="0" fontId="74" fillId="0" borderId="0">
      <alignment horizontal="left" vertical="center"/>
    </xf>
    <xf numFmtId="0" fontId="74" fillId="0" borderId="0">
      <alignment horizontal="left" vertical="center"/>
    </xf>
    <xf numFmtId="0" fontId="74" fillId="0" borderId="0">
      <alignment horizontal="left" vertical="center"/>
    </xf>
    <xf numFmtId="0" fontId="74" fillId="0" borderId="0">
      <alignment horizontal="left" vertical="center"/>
    </xf>
    <xf numFmtId="0" fontId="74" fillId="0" borderId="0">
      <alignment horizontal="left" vertical="center"/>
    </xf>
    <xf numFmtId="170" fontId="75" fillId="0" borderId="0">
      <alignment horizontal="centerContinuous"/>
    </xf>
    <xf numFmtId="170" fontId="75" fillId="0" borderId="0">
      <alignment horizontal="centerContinuous"/>
    </xf>
    <xf numFmtId="202" fontId="75" fillId="0" borderId="0">
      <alignment horizontal="centerContinuous"/>
    </xf>
    <xf numFmtId="170" fontId="75" fillId="0" borderId="0">
      <alignment horizontal="centerContinuous"/>
    </xf>
    <xf numFmtId="202" fontId="75" fillId="0" borderId="0">
      <alignment horizontal="centerContinuous"/>
    </xf>
    <xf numFmtId="171" fontId="75" fillId="0" borderId="0">
      <alignment horizontal="centerContinuous"/>
    </xf>
    <xf numFmtId="171" fontId="75" fillId="0" borderId="0">
      <alignment horizontal="centerContinuous"/>
    </xf>
    <xf numFmtId="202" fontId="75" fillId="0" borderId="0">
      <alignment horizontal="centerContinuous"/>
    </xf>
    <xf numFmtId="170" fontId="75" fillId="0" borderId="0">
      <alignment horizontal="centerContinuous"/>
    </xf>
    <xf numFmtId="170" fontId="77" fillId="0" borderId="0">
      <alignment horizontal="left" vertical="center"/>
    </xf>
    <xf numFmtId="170" fontId="77" fillId="0" borderId="0">
      <alignment horizontal="left" vertical="center"/>
    </xf>
    <xf numFmtId="170" fontId="77" fillId="0" borderId="0">
      <alignment horizontal="left" vertical="center"/>
    </xf>
    <xf numFmtId="170" fontId="77" fillId="0" borderId="0">
      <alignment horizontal="left" vertical="center"/>
    </xf>
    <xf numFmtId="202" fontId="77" fillId="0" borderId="0">
      <alignment horizontal="left" vertical="center"/>
    </xf>
    <xf numFmtId="170" fontId="77" fillId="0" borderId="0">
      <alignment horizontal="left" vertical="center"/>
    </xf>
    <xf numFmtId="170" fontId="77" fillId="0" borderId="0">
      <alignment horizontal="left" vertical="center"/>
    </xf>
    <xf numFmtId="202" fontId="77" fillId="0" borderId="0">
      <alignment horizontal="left" vertical="center"/>
    </xf>
    <xf numFmtId="171" fontId="77" fillId="0" borderId="0">
      <alignment horizontal="left" vertical="center"/>
    </xf>
    <xf numFmtId="171" fontId="77" fillId="0" borderId="0">
      <alignment horizontal="left" vertical="center"/>
    </xf>
    <xf numFmtId="202" fontId="77" fillId="0" borderId="0">
      <alignment horizontal="left" vertical="center"/>
    </xf>
    <xf numFmtId="170" fontId="77" fillId="0" borderId="0">
      <alignment horizontal="left" vertical="center"/>
    </xf>
    <xf numFmtId="170" fontId="77" fillId="0" borderId="0">
      <alignment horizontal="left" vertical="center"/>
    </xf>
    <xf numFmtId="0" fontId="133" fillId="0" borderId="47" applyNumberFormat="0" applyFill="0" applyAlignment="0" applyProtection="0"/>
    <xf numFmtId="0" fontId="33" fillId="0" borderId="25" applyNumberFormat="0" applyFill="0" applyAlignment="0" applyProtection="0"/>
    <xf numFmtId="0"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0" fontId="33" fillId="0" borderId="25"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0" fontId="62" fillId="0" borderId="37" applyNumberFormat="0" applyFill="0" applyAlignment="0" applyProtection="0"/>
    <xf numFmtId="202" fontId="62" fillId="0" borderId="37" applyNumberFormat="0" applyFill="0" applyAlignment="0" applyProtection="0"/>
    <xf numFmtId="0" fontId="133" fillId="0" borderId="4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202" fontId="62" fillId="0" borderId="37" applyNumberFormat="0" applyFill="0" applyAlignment="0" applyProtection="0"/>
    <xf numFmtId="0" fontId="62" fillId="0" borderId="37" applyNumberFormat="0" applyFill="0" applyAlignment="0" applyProtection="0"/>
    <xf numFmtId="0" fontId="62" fillId="0" borderId="37" applyNumberFormat="0" applyFill="0" applyAlignment="0" applyProtection="0"/>
    <xf numFmtId="0" fontId="62" fillId="0" borderId="3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62" fillId="0" borderId="3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62" fillId="0" borderId="3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133" fillId="0" borderId="47" applyNumberFormat="0" applyFill="0" applyAlignment="0" applyProtection="0"/>
    <xf numFmtId="0" fontId="62" fillId="0" borderId="37" applyNumberFormat="0" applyFill="0" applyAlignment="0" applyProtection="0"/>
    <xf numFmtId="0" fontId="133" fillId="0" borderId="47" applyNumberFormat="0" applyFill="0" applyAlignment="0" applyProtection="0"/>
    <xf numFmtId="0" fontId="62" fillId="0" borderId="37"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4" fillId="0" borderId="57" applyNumberFormat="0" applyFill="0" applyAlignment="0" applyProtection="0"/>
    <xf numFmtId="0" fontId="34" fillId="0" borderId="26" applyNumberFormat="0" applyFill="0" applyAlignment="0" applyProtection="0"/>
    <xf numFmtId="0"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0" fontId="34" fillId="0" borderId="26"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0" fontId="63" fillId="0" borderId="38" applyNumberFormat="0" applyFill="0" applyAlignment="0" applyProtection="0"/>
    <xf numFmtId="202" fontId="63" fillId="0" borderId="38" applyNumberFormat="0" applyFill="0" applyAlignment="0" applyProtection="0"/>
    <xf numFmtId="0" fontId="134" fillId="0" borderId="57"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202" fontId="63" fillId="0" borderId="38" applyNumberFormat="0" applyFill="0" applyAlignment="0" applyProtection="0"/>
    <xf numFmtId="0" fontId="63" fillId="0" borderId="38" applyNumberFormat="0" applyFill="0" applyAlignment="0" applyProtection="0"/>
    <xf numFmtId="0" fontId="63" fillId="0" borderId="38" applyNumberFormat="0" applyFill="0" applyAlignment="0" applyProtection="0"/>
    <xf numFmtId="0" fontId="63" fillId="0" borderId="38"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63" fillId="0" borderId="38"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34" fillId="0" borderId="26" applyNumberFormat="0" applyFill="0" applyAlignment="0" applyProtection="0"/>
    <xf numFmtId="0" fontId="63" fillId="0" borderId="38"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134" fillId="0" borderId="57" applyNumberFormat="0" applyFill="0" applyAlignment="0" applyProtection="0"/>
    <xf numFmtId="0" fontId="63" fillId="0" borderId="38" applyNumberFormat="0" applyFill="0" applyAlignment="0" applyProtection="0"/>
    <xf numFmtId="0" fontId="134" fillId="0" borderId="57" applyNumberFormat="0" applyFill="0" applyAlignment="0" applyProtection="0"/>
    <xf numFmtId="0" fontId="63" fillId="0" borderId="38"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5" fillId="0" borderId="49" applyNumberFormat="0" applyFill="0" applyAlignment="0" applyProtection="0"/>
    <xf numFmtId="0" fontId="35" fillId="0" borderId="27" applyNumberFormat="0" applyFill="0" applyAlignment="0" applyProtection="0"/>
    <xf numFmtId="0"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0" fontId="35" fillId="0" borderId="27"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0" fontId="64" fillId="0" borderId="39" applyNumberFormat="0" applyFill="0" applyAlignment="0" applyProtection="0"/>
    <xf numFmtId="202" fontId="64" fillId="0" borderId="39" applyNumberFormat="0" applyFill="0" applyAlignment="0" applyProtection="0"/>
    <xf numFmtId="0" fontId="135" fillId="0" borderId="4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202" fontId="64" fillId="0" borderId="39" applyNumberFormat="0" applyFill="0" applyAlignment="0" applyProtection="0"/>
    <xf numFmtId="0" fontId="64" fillId="0" borderId="39" applyNumberFormat="0" applyFill="0" applyAlignment="0" applyProtection="0"/>
    <xf numFmtId="0" fontId="64" fillId="0" borderId="39" applyNumberFormat="0" applyFill="0" applyAlignment="0" applyProtection="0"/>
    <xf numFmtId="0" fontId="64" fillId="0" borderId="3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64" fillId="0" borderId="3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35" fillId="0" borderId="27" applyNumberFormat="0" applyFill="0" applyAlignment="0" applyProtection="0"/>
    <xf numFmtId="0" fontId="64" fillId="0" borderId="3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135" fillId="0" borderId="49" applyNumberFormat="0" applyFill="0" applyAlignment="0" applyProtection="0"/>
    <xf numFmtId="0" fontId="64" fillId="0" borderId="39" applyNumberFormat="0" applyFill="0" applyAlignment="0" applyProtection="0"/>
    <xf numFmtId="0" fontId="135" fillId="0" borderId="49" applyNumberFormat="0" applyFill="0" applyAlignment="0" applyProtection="0"/>
    <xf numFmtId="0" fontId="64" fillId="0" borderId="39"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5" fillId="0" borderId="0" applyNumberFormat="0" applyFill="0" applyBorder="0" applyAlignment="0" applyProtection="0"/>
    <xf numFmtId="0" fontId="35" fillId="0" borderId="0" applyNumberFormat="0" applyFill="0" applyBorder="0" applyAlignment="0" applyProtection="0"/>
    <xf numFmtId="0"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0" fontId="35"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0" fontId="64" fillId="0" borderId="0" applyNumberFormat="0" applyFill="0" applyBorder="0" applyAlignment="0" applyProtection="0"/>
    <xf numFmtId="202" fontId="64" fillId="0" borderId="0" applyNumberFormat="0" applyFill="0" applyBorder="0" applyAlignment="0" applyProtection="0"/>
    <xf numFmtId="0" fontId="135"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202"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4"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4"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135" fillId="0" borderId="0" applyNumberFormat="0" applyFill="0" applyBorder="0" applyAlignment="0" applyProtection="0"/>
    <xf numFmtId="0" fontId="64" fillId="0" borderId="0" applyNumberFormat="0" applyFill="0" applyBorder="0" applyAlignment="0" applyProtection="0"/>
    <xf numFmtId="0" fontId="135" fillId="0" borderId="0" applyNumberFormat="0" applyFill="0" applyBorder="0" applyAlignment="0" applyProtection="0"/>
    <xf numFmtId="0" fontId="64" fillId="0" borderId="0" applyNumberForma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0" fontId="136"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8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52" fillId="0" borderId="0" applyNumberFormat="0" applyFill="0" applyBorder="0" applyAlignment="0" applyProtection="0">
      <alignment vertical="top"/>
      <protection locked="0"/>
    </xf>
    <xf numFmtId="202" fontId="137" fillId="0" borderId="0" applyNumberFormat="0" applyFill="0" applyBorder="0" applyAlignment="0" applyProtection="0">
      <alignment vertical="top"/>
      <protection locked="0"/>
    </xf>
    <xf numFmtId="0" fontId="136" fillId="0" borderId="0" applyNumberFormat="0" applyFill="0" applyBorder="0" applyAlignment="0" applyProtection="0">
      <alignment vertical="top"/>
      <protection locked="0"/>
    </xf>
    <xf numFmtId="0" fontId="136" fillId="0" borderId="0" applyNumberFormat="0" applyFill="0" applyBorder="0" applyAlignment="0" applyProtection="0">
      <alignment vertical="top"/>
      <protection locked="0"/>
    </xf>
    <xf numFmtId="0" fontId="138" fillId="0" borderId="0" applyNumberFormat="0" applyFill="0" applyBorder="0" applyAlignment="0" applyProtection="0"/>
    <xf numFmtId="0"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0" fontId="39" fillId="8" borderId="28"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0"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202"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65" fillId="41" borderId="35"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30" applyNumberFormat="0" applyFill="0" applyAlignment="0" applyProtection="0"/>
    <xf numFmtId="0"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0" fontId="42" fillId="0" borderId="3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0"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202" fontId="66" fillId="0" borderId="40" applyNumberFormat="0" applyFill="0" applyAlignment="0" applyProtection="0"/>
    <xf numFmtId="0" fontId="66" fillId="0" borderId="40" applyNumberFormat="0" applyFill="0" applyAlignment="0" applyProtection="0"/>
    <xf numFmtId="0" fontId="66" fillId="0" borderId="40" applyNumberFormat="0" applyFill="0" applyAlignment="0" applyProtection="0"/>
    <xf numFmtId="0" fontId="66" fillId="0" borderId="40" applyNumberFormat="0" applyFill="0" applyAlignment="0" applyProtection="0"/>
    <xf numFmtId="0" fontId="66" fillId="0" borderId="40" applyNumberFormat="0" applyFill="0" applyAlignment="0" applyProtection="0"/>
    <xf numFmtId="0" fontId="66" fillId="0" borderId="40" applyNumberFormat="0" applyFill="0" applyAlignment="0" applyProtection="0"/>
    <xf numFmtId="0" fontId="38" fillId="7" borderId="0" applyNumberFormat="0" applyBorder="0" applyAlignment="0" applyProtection="0"/>
    <xf numFmtId="0"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0" fontId="38" fillId="7"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0"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202" fontId="67" fillId="56" borderId="0" applyNumberFormat="0" applyBorder="0" applyAlignment="0" applyProtection="0"/>
    <xf numFmtId="0" fontId="67" fillId="56" borderId="0" applyNumberFormat="0" applyBorder="0" applyAlignment="0" applyProtection="0"/>
    <xf numFmtId="0" fontId="67" fillId="56" borderId="0" applyNumberFormat="0" applyBorder="0" applyAlignment="0" applyProtection="0"/>
    <xf numFmtId="0" fontId="67" fillId="56" borderId="0" applyNumberFormat="0" applyBorder="0" applyAlignment="0" applyProtection="0"/>
    <xf numFmtId="0" fontId="67" fillId="56" borderId="0" applyNumberFormat="0" applyBorder="0" applyAlignment="0" applyProtection="0"/>
    <xf numFmtId="0" fontId="67" fillId="5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84" fillId="0" borderId="0"/>
    <xf numFmtId="0" fontId="84" fillId="0" borderId="0"/>
    <xf numFmtId="0" fontId="2" fillId="0" borderId="0"/>
    <xf numFmtId="0" fontId="81" fillId="0" borderId="0"/>
    <xf numFmtId="0" fontId="84" fillId="0" borderId="0"/>
    <xf numFmtId="0" fontId="84" fillId="0" borderId="0"/>
    <xf numFmtId="0" fontId="22" fillId="0" borderId="0"/>
    <xf numFmtId="0" fontId="84" fillId="0" borderId="0"/>
    <xf numFmtId="0" fontId="84" fillId="0" borderId="0"/>
    <xf numFmtId="0" fontId="84" fillId="0" borderId="0"/>
    <xf numFmtId="0" fontId="84" fillId="0" borderId="0"/>
    <xf numFmtId="0" fontId="8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131" fillId="0" borderId="0"/>
    <xf numFmtId="0" fontId="2" fillId="0" borderId="0">
      <alignment wrapText="1"/>
    </xf>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81" fillId="0" borderId="0"/>
    <xf numFmtId="0" fontId="8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131" fillId="0" borderId="0"/>
    <xf numFmtId="0" fontId="2" fillId="0" borderId="0"/>
    <xf numFmtId="0" fontId="1" fillId="0" borderId="0"/>
    <xf numFmtId="0" fontId="131" fillId="0" borderId="0"/>
    <xf numFmtId="0" fontId="1" fillId="0" borderId="0"/>
    <xf numFmtId="0" fontId="23" fillId="0" borderId="0"/>
    <xf numFmtId="0" fontId="2" fillId="0" borderId="0"/>
    <xf numFmtId="0" fontId="22" fillId="0" borderId="0"/>
    <xf numFmtId="0" fontId="131" fillId="0" borderId="0"/>
    <xf numFmtId="0" fontId="2" fillId="0" borderId="0"/>
    <xf numFmtId="0" fontId="131" fillId="0" borderId="0"/>
    <xf numFmtId="0" fontId="131" fillId="0" borderId="0"/>
    <xf numFmtId="0" fontId="131" fillId="0" borderId="0"/>
    <xf numFmtId="0" fontId="131" fillId="0" borderId="0"/>
    <xf numFmtId="0" fontId="2" fillId="0" borderId="0">
      <alignment vertical="center"/>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8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2" fillId="0" borderId="0"/>
    <xf numFmtId="0" fontId="2" fillId="0" borderId="0">
      <alignment wrapText="1"/>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2" fillId="0" borderId="0"/>
    <xf numFmtId="0" fontId="2" fillId="0" borderId="0"/>
    <xf numFmtId="0" fontId="22" fillId="0" borderId="0"/>
    <xf numFmtId="0" fontId="81" fillId="0" borderId="0"/>
    <xf numFmtId="0" fontId="131" fillId="0" borderId="0"/>
    <xf numFmtId="0" fontId="81" fillId="0" borderId="0"/>
    <xf numFmtId="0" fontId="2" fillId="0" borderId="0">
      <alignment wrapText="1"/>
    </xf>
    <xf numFmtId="0" fontId="131" fillId="0" borderId="0"/>
    <xf numFmtId="0" fontId="131" fillId="0" borderId="0"/>
    <xf numFmtId="0" fontId="131" fillId="0" borderId="0"/>
    <xf numFmtId="0" fontId="131" fillId="0" borderId="0"/>
    <xf numFmtId="0" fontId="131" fillId="0" borderId="0"/>
    <xf numFmtId="0" fontId="131" fillId="0" borderId="0"/>
    <xf numFmtId="0" fontId="2"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31" fillId="0" borderId="0"/>
    <xf numFmtId="0" fontId="131" fillId="0" borderId="0"/>
    <xf numFmtId="0" fontId="131" fillId="0" borderId="0"/>
    <xf numFmtId="0" fontId="131" fillId="0" borderId="0"/>
    <xf numFmtId="0" fontId="81" fillId="0" borderId="0"/>
    <xf numFmtId="0" fontId="8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81" fillId="0" borderId="0"/>
    <xf numFmtId="0" fontId="22" fillId="0" borderId="0"/>
    <xf numFmtId="0" fontId="22" fillId="0" borderId="0"/>
    <xf numFmtId="0" fontId="22"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131" fillId="0" borderId="0"/>
    <xf numFmtId="0" fontId="131" fillId="0" borderId="0"/>
    <xf numFmtId="0" fontId="131" fillId="0" borderId="0"/>
    <xf numFmtId="0" fontId="131" fillId="0" borderId="0"/>
    <xf numFmtId="0" fontId="131" fillId="0" borderId="0"/>
    <xf numFmtId="0" fontId="13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57"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57"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 fillId="11" borderId="32"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57"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15" fillId="0" borderId="0"/>
    <xf numFmtId="0" fontId="1" fillId="11" borderId="32" applyNumberFormat="0" applyFont="0" applyAlignment="0" applyProtection="0"/>
    <xf numFmtId="0" fontId="115" fillId="0" borderId="0"/>
    <xf numFmtId="0" fontId="131" fillId="57" borderId="55" applyNumberFormat="0" applyFont="0" applyAlignment="0" applyProtection="0"/>
    <xf numFmtId="0" fontId="115" fillId="0" borderId="0"/>
    <xf numFmtId="0" fontId="115" fillId="0" borderId="0"/>
    <xf numFmtId="0" fontId="131" fillId="11" borderId="55" applyNumberFormat="0" applyFont="0" applyAlignment="0" applyProtection="0"/>
    <xf numFmtId="0" fontId="131" fillId="11" borderId="55" applyNumberFormat="0" applyFont="0" applyAlignment="0" applyProtection="0"/>
    <xf numFmtId="0" fontId="22"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57"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57" borderId="55" applyNumberFormat="0" applyFont="0" applyAlignment="0" applyProtection="0"/>
    <xf numFmtId="0" fontId="131" fillId="11"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15" fillId="0" borderId="0"/>
    <xf numFmtId="0" fontId="22" fillId="11" borderId="32" applyNumberFormat="0" applyFont="0" applyAlignment="0" applyProtection="0"/>
    <xf numFmtId="0" fontId="131" fillId="11" borderId="55"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131" fillId="57" borderId="55"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131" fillId="11" borderId="55" applyNumberFormat="0" applyFont="0" applyAlignment="0" applyProtection="0"/>
    <xf numFmtId="0" fontId="81" fillId="0" borderId="55" applyNumberFormat="0" applyFont="0" applyAlignment="0" applyProtection="0"/>
    <xf numFmtId="0" fontId="81" fillId="0" borderId="55" applyNumberFormat="0" applyFont="0" applyAlignment="0" applyProtection="0"/>
    <xf numFmtId="0" fontId="81" fillId="0" borderId="55" applyNumberFormat="0" applyFont="0" applyAlignment="0" applyProtection="0"/>
    <xf numFmtId="0" fontId="81" fillId="0" borderId="55"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81" fillId="0" borderId="0" applyNumberFormat="0" applyFont="0" applyBorder="0" applyAlignment="0" applyProtection="0"/>
    <xf numFmtId="0" fontId="81" fillId="0" borderId="55" applyNumberFormat="0" applyFont="0" applyAlignment="0" applyProtection="0"/>
    <xf numFmtId="0" fontId="81" fillId="0" borderId="55" applyNumberFormat="0" applyFont="0" applyAlignment="0" applyProtection="0"/>
    <xf numFmtId="0" fontId="81" fillId="0" borderId="55" applyNumberFormat="0" applyFont="0" applyAlignment="0" applyProtection="0"/>
    <xf numFmtId="0" fontId="81" fillId="0" borderId="55"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131" fillId="11" borderId="32" applyNumberFormat="0" applyFont="0" applyAlignment="0" applyProtection="0"/>
    <xf numFmtId="0" fontId="131" fillId="11" borderId="32" applyNumberFormat="0" applyFont="0" applyAlignment="0" applyProtection="0"/>
    <xf numFmtId="0" fontId="115" fillId="0" borderId="0"/>
    <xf numFmtId="0" fontId="131" fillId="57" borderId="55" applyNumberFormat="0" applyFont="0" applyAlignment="0" applyProtection="0"/>
    <xf numFmtId="0" fontId="81" fillId="0" borderId="0" applyNumberFormat="0" applyFont="0" applyBorder="0" applyAlignment="0" applyProtection="0"/>
    <xf numFmtId="0" fontId="22" fillId="11" borderId="32" applyNumberFormat="0" applyFont="0" applyAlignment="0" applyProtection="0"/>
    <xf numFmtId="0" fontId="131" fillId="57" borderId="55" applyNumberFormat="0" applyFont="0" applyAlignment="0" applyProtection="0"/>
    <xf numFmtId="0" fontId="131" fillId="57" borderId="55" applyNumberFormat="0" applyFont="0" applyAlignment="0" applyProtection="0"/>
    <xf numFmtId="0" fontId="131" fillId="57" borderId="55" applyNumberFormat="0" applyFont="0" applyAlignment="0" applyProtection="0"/>
    <xf numFmtId="0" fontId="131" fillId="57" borderId="55"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81" fillId="0" borderId="0" applyNumberFormat="0" applyFont="0" applyBorder="0" applyAlignment="0" applyProtection="0"/>
    <xf numFmtId="0" fontId="81" fillId="0" borderId="0" applyNumberFormat="0" applyFont="0" applyBorder="0" applyAlignment="0" applyProtection="0"/>
    <xf numFmtId="0" fontId="81" fillId="0" borderId="0" applyNumberFormat="0" applyFont="0" applyBorder="0" applyAlignment="0" applyProtection="0"/>
    <xf numFmtId="0" fontId="81" fillId="0" borderId="55" applyNumberFormat="0" applyFont="0" applyAlignment="0" applyProtection="0"/>
    <xf numFmtId="0" fontId="81" fillId="0" borderId="55" applyNumberFormat="0" applyFont="0" applyAlignment="0" applyProtection="0"/>
    <xf numFmtId="0" fontId="81" fillId="0" borderId="55"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22" fillId="11" borderId="32" applyNumberFormat="0" applyFont="0" applyAlignment="0" applyProtection="0"/>
    <xf numFmtId="0" fontId="40" fillId="9" borderId="29" applyNumberFormat="0" applyAlignment="0" applyProtection="0"/>
    <xf numFmtId="0" fontId="68" fillId="54" borderId="42" applyNumberFormat="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8" fillId="54" borderId="42" applyNumberFormat="0" applyAlignment="0" applyProtection="0"/>
    <xf numFmtId="0" fontId="40" fillId="9" borderId="29" applyNumberFormat="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8" fillId="54" borderId="42" applyNumberFormat="0" applyAlignment="0" applyProtection="0"/>
    <xf numFmtId="202" fontId="68" fillId="54" borderId="42" applyNumberFormat="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8" fillId="54" borderId="42" applyNumberFormat="0" applyAlignment="0" applyProtection="0"/>
    <xf numFmtId="0" fontId="68" fillId="54" borderId="42" applyNumberFormat="0" applyAlignment="0" applyProtection="0"/>
    <xf numFmtId="0" fontId="81" fillId="0" borderId="0" applyNumberFormat="0" applyFont="0" applyFill="0" applyBorder="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0" fontId="68" fillId="54" borderId="42" applyNumberFormat="0" applyAlignment="0" applyProtection="0"/>
    <xf numFmtId="0" fontId="81" fillId="0" borderId="0" applyNumberFormat="0" applyFont="0" applyFill="0" applyBorder="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0" fontId="68" fillId="54" borderId="42" applyNumberFormat="0" applyAlignment="0" applyProtection="0"/>
    <xf numFmtId="0" fontId="81" fillId="0" borderId="0" applyNumberFormat="0" applyFont="0" applyFill="0" applyBorder="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202" fontId="68" fillId="54" borderId="42" applyNumberFormat="0" applyAlignment="0" applyProtection="0"/>
    <xf numFmtId="0" fontId="68" fillId="54" borderId="42" applyNumberFormat="0" applyAlignment="0" applyProtection="0"/>
    <xf numFmtId="9" fontId="84" fillId="0" borderId="0" applyFont="0" applyFill="0" applyBorder="0" applyAlignment="0" applyProtection="0"/>
    <xf numFmtId="9" fontId="8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4" fillId="0" borderId="0" applyNumberFormat="0" applyFont="0" applyFill="0" applyBorder="0" applyAlignment="0" applyProtection="0">
      <alignment horizontal="left"/>
    </xf>
    <xf numFmtId="0" fontId="81" fillId="0" borderId="0" applyNumberFormat="0" applyFont="0" applyFill="0" applyBorder="0" applyAlignment="0" applyProtection="0"/>
    <xf numFmtId="0" fontId="81" fillId="0" borderId="0" applyNumberFormat="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4" fontId="84" fillId="0" borderId="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5" fillId="0" borderId="34">
      <alignment horizontal="center"/>
    </xf>
    <xf numFmtId="0" fontId="81" fillId="0" borderId="0" applyNumberFormat="0" applyFont="0" applyFill="0" applyBorder="0" applyAlignment="0" applyProtection="0"/>
    <xf numFmtId="0" fontId="81" fillId="0" borderId="0" applyNumberFormat="0" applyFont="0" applyFill="0" applyBorder="0" applyAlignment="0" applyProtection="0"/>
    <xf numFmtId="0" fontId="85" fillId="0" borderId="34">
      <alignment horizontal="center"/>
    </xf>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4" fillId="61" borderId="0" applyNumberFormat="0" applyFont="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49" fontId="86" fillId="106" borderId="44">
      <protection locked="0"/>
    </xf>
    <xf numFmtId="37" fontId="81" fillId="0" borderId="0"/>
    <xf numFmtId="37" fontId="81" fillId="0" borderId="0"/>
    <xf numFmtId="37" fontId="81"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37" fontId="81" fillId="0" borderId="0"/>
    <xf numFmtId="37" fontId="81"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37" fontId="81" fillId="0" borderId="0"/>
    <xf numFmtId="0" fontId="81" fillId="0" borderId="0" applyNumberFormat="0" applyFont="0" applyFill="0" applyBorder="0" applyAlignment="0" applyProtection="0"/>
    <xf numFmtId="37" fontId="81" fillId="0" borderId="0"/>
    <xf numFmtId="0" fontId="81" fillId="0" borderId="0" applyNumberFormat="0" applyFont="0" applyFill="0" applyBorder="0" applyAlignment="0" applyProtection="0"/>
    <xf numFmtId="37" fontId="81" fillId="0" borderId="0"/>
    <xf numFmtId="37" fontId="81" fillId="0" borderId="0"/>
    <xf numFmtId="37" fontId="81" fillId="0" borderId="0"/>
    <xf numFmtId="37" fontId="81" fillId="0" borderId="0"/>
    <xf numFmtId="37" fontId="81" fillId="0" borderId="0"/>
    <xf numFmtId="37" fontId="81" fillId="0" borderId="0"/>
    <xf numFmtId="0" fontId="87" fillId="0" borderId="0"/>
    <xf numFmtId="0" fontId="87"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196" fontId="118" fillId="68" borderId="41" applyProtection="0">
      <alignment vertical="center"/>
    </xf>
    <xf numFmtId="4" fontId="119" fillId="68" borderId="42" applyNumberFormat="0" applyProtection="0">
      <alignment vertical="center"/>
    </xf>
    <xf numFmtId="4" fontId="120" fillId="68" borderId="41" applyNumberFormat="0" applyProtection="0">
      <alignment horizontal="left" vertical="center" indent="1"/>
    </xf>
    <xf numFmtId="4" fontId="48" fillId="68" borderId="42" applyNumberFormat="0" applyProtection="0">
      <alignment horizontal="left" vertical="center" indent="1"/>
    </xf>
    <xf numFmtId="0" fontId="120" fillId="62" borderId="41" applyNumberFormat="0" applyProtection="0">
      <alignment horizontal="left" vertical="center" indent="1"/>
    </xf>
    <xf numFmtId="4" fontId="48" fillId="58" borderId="42" applyNumberFormat="0" applyProtection="0">
      <alignment horizontal="right" vertical="center"/>
    </xf>
    <xf numFmtId="4" fontId="48" fillId="74" borderId="42" applyNumberFormat="0" applyProtection="0">
      <alignment horizontal="right" vertical="center"/>
    </xf>
    <xf numFmtId="4" fontId="48" fillId="71" borderId="42" applyNumberFormat="0" applyProtection="0">
      <alignment horizontal="right" vertical="center"/>
    </xf>
    <xf numFmtId="4" fontId="48" fillId="75" borderId="42" applyNumberFormat="0" applyProtection="0">
      <alignment horizontal="right" vertical="center"/>
    </xf>
    <xf numFmtId="4" fontId="48" fillId="76" borderId="42" applyNumberFormat="0" applyProtection="0">
      <alignment horizontal="right" vertical="center"/>
    </xf>
    <xf numFmtId="4" fontId="48" fillId="77" borderId="42" applyNumberFormat="0" applyProtection="0">
      <alignment horizontal="right" vertical="center"/>
    </xf>
    <xf numFmtId="4" fontId="48" fillId="78" borderId="42" applyNumberFormat="0" applyProtection="0">
      <alignment horizontal="right" vertical="center"/>
    </xf>
    <xf numFmtId="4" fontId="48" fillId="79" borderId="42" applyNumberFormat="0" applyProtection="0">
      <alignment horizontal="right" vertical="center"/>
    </xf>
    <xf numFmtId="4" fontId="48" fillId="80" borderId="42" applyNumberFormat="0" applyProtection="0">
      <alignment horizontal="right" vertical="center"/>
    </xf>
    <xf numFmtId="4" fontId="50" fillId="81" borderId="41" applyNumberFormat="0" applyProtection="0">
      <alignment horizontal="left" vertical="center" indent="1"/>
    </xf>
    <xf numFmtId="4" fontId="48" fillId="82" borderId="54" applyNumberFormat="0" applyProtection="0">
      <alignment horizontal="left" vertical="center" indent="1"/>
    </xf>
    <xf numFmtId="4" fontId="118" fillId="82" borderId="41" applyNumberFormat="0" applyProtection="0">
      <alignment horizontal="left" vertical="center" indent="1"/>
    </xf>
    <xf numFmtId="4" fontId="118" fillId="84" borderId="41" applyNumberFormat="0" applyProtection="0">
      <alignment horizontal="left" vertical="center" indent="1"/>
    </xf>
    <xf numFmtId="0" fontId="120" fillId="66" borderId="41" applyNumberFormat="0" applyProtection="0">
      <alignment horizontal="left" vertical="center" wrapText="1" indent="1"/>
    </xf>
    <xf numFmtId="0" fontId="120" fillId="55" borderId="41" applyNumberFormat="0" applyProtection="0">
      <alignment horizontal="left" vertical="center" indent="1"/>
    </xf>
    <xf numFmtId="0" fontId="120" fillId="36" borderId="41" applyNumberFormat="0" applyProtection="0">
      <alignment horizontal="left" vertical="center" indent="1"/>
    </xf>
    <xf numFmtId="0" fontId="139" fillId="0" borderId="0"/>
    <xf numFmtId="0" fontId="3" fillId="100" borderId="58" applyBorder="0"/>
    <xf numFmtId="4" fontId="48" fillId="70" borderId="42" applyNumberFormat="0" applyProtection="0">
      <alignment vertical="center"/>
    </xf>
    <xf numFmtId="4" fontId="119" fillId="70" borderId="42" applyNumberFormat="0" applyProtection="0">
      <alignment vertical="center"/>
    </xf>
    <xf numFmtId="4" fontId="48" fillId="70" borderId="42" applyNumberFormat="0" applyProtection="0">
      <alignment horizontal="left" vertical="center" indent="1"/>
    </xf>
    <xf numFmtId="4" fontId="48" fillId="70" borderId="42" applyNumberFormat="0" applyProtection="0">
      <alignment horizontal="left" vertical="center" indent="1"/>
    </xf>
    <xf numFmtId="4" fontId="118" fillId="86" borderId="55" applyNumberFormat="0" applyProtection="0">
      <alignment horizontal="right" vertical="center"/>
    </xf>
    <xf numFmtId="4" fontId="119" fillId="82" borderId="42" applyNumberFormat="0" applyProtection="0">
      <alignment horizontal="right" vertical="center"/>
    </xf>
    <xf numFmtId="0" fontId="120" fillId="62" borderId="41" applyNumberFormat="0" applyProtection="0">
      <alignment horizontal="center" vertical="center" wrapText="1"/>
    </xf>
    <xf numFmtId="0" fontId="122" fillId="0" borderId="0"/>
    <xf numFmtId="0" fontId="4" fillId="64" borderId="44"/>
    <xf numFmtId="4" fontId="95" fillId="82" borderId="42" applyNumberFormat="0" applyProtection="0">
      <alignment horizontal="right" vertical="center"/>
    </xf>
    <xf numFmtId="0" fontId="88" fillId="0" borderId="0"/>
    <xf numFmtId="0" fontId="88"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9"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60" fillId="0" borderId="0"/>
    <xf numFmtId="0" fontId="140" fillId="0" borderId="0" applyNumberFormat="0" applyFill="0" applyBorder="0" applyAlignment="0" applyProtection="0"/>
    <xf numFmtId="0" fontId="32"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81" fillId="0" borderId="0" applyNumberFormat="0" applyFont="0" applyFill="0" applyBorder="0" applyAlignment="0" applyProtection="0"/>
    <xf numFmtId="0" fontId="32" fillId="0" borderId="0" applyNumberForma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0" fontId="140" fillId="0" borderId="0" applyNumberFormat="0" applyFill="0" applyBorder="0" applyAlignment="0" applyProtection="0"/>
    <xf numFmtId="202"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0"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0" fillId="0" borderId="0" applyNumberFormat="0" applyFill="0" applyBorder="0" applyAlignment="0" applyProtection="0"/>
    <xf numFmtId="202" fontId="69" fillId="0" borderId="0" applyNumberFormat="0" applyFill="0" applyBorder="0" applyAlignment="0" applyProtection="0"/>
    <xf numFmtId="0" fontId="140"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0" fontId="140"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0" fontId="140"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202" fontId="69"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81" fillId="0" borderId="0" applyNumberFormat="0" applyFont="0" applyFill="0" applyBorder="0" applyAlignment="0" applyProtection="0"/>
    <xf numFmtId="0" fontId="140"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81" fillId="0" borderId="0" applyNumberFormat="0" applyFont="0" applyFill="0" applyBorder="0" applyAlignment="0" applyProtection="0"/>
    <xf numFmtId="0" fontId="140"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141"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9" fillId="0" borderId="0" applyNumberFormat="0" applyFill="0" applyBorder="0" applyAlignment="0" applyProtection="0"/>
    <xf numFmtId="0" fontId="140" fillId="0" borderId="0" applyNumberFormat="0" applyFill="0" applyBorder="0" applyAlignment="0" applyProtection="0"/>
    <xf numFmtId="0" fontId="69" fillId="0" borderId="0" applyNumberFormat="0" applyFill="0" applyBorder="0" applyAlignment="0" applyProtection="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68" fillId="0" borderId="56" applyNumberFormat="0" applyFill="0" applyAlignment="0" applyProtection="0"/>
    <xf numFmtId="0" fontId="46" fillId="0" borderId="33" applyNumberFormat="0" applyFill="0" applyAlignment="0" applyProtection="0"/>
    <xf numFmtId="0" fontId="68" fillId="0" borderId="56"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60" fillId="0" borderId="0"/>
    <xf numFmtId="0" fontId="81" fillId="0" borderId="0" applyNumberFormat="0" applyFont="0" applyFill="0" applyBorder="0" applyAlignment="0" applyProtection="0"/>
    <xf numFmtId="202" fontId="70" fillId="0" borderId="43"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182" fontId="128" fillId="0" borderId="53" applyFill="0"/>
    <xf numFmtId="0" fontId="81" fillId="0" borderId="0" applyNumberFormat="0" applyFont="0" applyFill="0" applyBorder="0" applyAlignment="0" applyProtection="0"/>
    <xf numFmtId="0" fontId="60" fillId="0" borderId="0"/>
    <xf numFmtId="0" fontId="60" fillId="0" borderId="0"/>
    <xf numFmtId="0" fontId="81" fillId="0" borderId="0" applyNumberFormat="0" applyFont="0" applyFill="0" applyBorder="0" applyAlignment="0" applyProtection="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182" fontId="128" fillId="0" borderId="53" applyFill="0"/>
    <xf numFmtId="0" fontId="81" fillId="0" borderId="0" applyNumberFormat="0" applyFont="0" applyFill="0" applyBorder="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182" fontId="104" fillId="0" borderId="5" applyFill="0"/>
    <xf numFmtId="182" fontId="104" fillId="0" borderId="5" applyFill="0"/>
    <xf numFmtId="0" fontId="81" fillId="0" borderId="0" applyNumberFormat="0" applyFont="0" applyFill="0" applyBorder="0" applyAlignment="0" applyProtection="0"/>
    <xf numFmtId="0" fontId="68" fillId="0" borderId="56"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0" fillId="0" borderId="0"/>
    <xf numFmtId="0" fontId="68" fillId="0" borderId="56" applyNumberFormat="0" applyFill="0" applyAlignment="0" applyProtection="0"/>
    <xf numFmtId="0" fontId="60" fillId="0" borderId="0"/>
    <xf numFmtId="0" fontId="68" fillId="0" borderId="56" applyNumberFormat="0" applyFill="0" applyAlignment="0" applyProtection="0"/>
    <xf numFmtId="0" fontId="60" fillId="0" borderId="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81" fillId="0" borderId="0" applyNumberFormat="0" applyFont="0" applyFill="0" applyBorder="0" applyAlignment="0" applyProtection="0"/>
    <xf numFmtId="0" fontId="60" fillId="0" borderId="0"/>
    <xf numFmtId="0" fontId="60" fillId="0" borderId="0"/>
    <xf numFmtId="0" fontId="60" fillId="0" borderId="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202" fontId="70" fillId="0" borderId="43"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182" fontId="104" fillId="0" borderId="53" applyFill="0"/>
    <xf numFmtId="182" fontId="104" fillId="0" borderId="53" applyFill="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202" fontId="70" fillId="0" borderId="43"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0" fillId="0" borderId="0"/>
    <xf numFmtId="0" fontId="60" fillId="0" borderId="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202" fontId="70" fillId="0" borderId="43"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0" fillId="0" borderId="0"/>
    <xf numFmtId="0" fontId="60" fillId="0" borderId="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202" fontId="70" fillId="0" borderId="43" applyNumberFormat="0" applyFill="0" applyAlignment="0" applyProtection="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60" fillId="0" borderId="0"/>
    <xf numFmtId="0" fontId="60" fillId="0" borderId="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202" fontId="70" fillId="0" borderId="4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68" fillId="0" borderId="56" applyNumberFormat="0" applyFill="0" applyAlignment="0" applyProtection="0"/>
    <xf numFmtId="0" fontId="81" fillId="0" borderId="0" applyNumberFormat="0" applyFont="0" applyFill="0" applyBorder="0" applyAlignment="0" applyProtection="0"/>
    <xf numFmtId="0" fontId="68" fillId="0" borderId="56"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60" fillId="0" borderId="0"/>
    <xf numFmtId="0" fontId="81" fillId="0" borderId="0" applyNumberFormat="0" applyFont="0" applyFill="0" applyBorder="0" applyAlignment="0" applyProtection="0"/>
    <xf numFmtId="0" fontId="60" fillId="0" borderId="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142" fillId="0" borderId="33" applyNumberFormat="0" applyFill="0" applyAlignment="0" applyProtection="0"/>
    <xf numFmtId="0" fontId="142" fillId="0" borderId="33" applyNumberFormat="0" applyFill="0" applyAlignment="0" applyProtection="0"/>
    <xf numFmtId="0" fontId="142"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46" fillId="0" borderId="33" applyNumberFormat="0" applyFill="0" applyAlignment="0" applyProtection="0"/>
    <xf numFmtId="0" fontId="60" fillId="0" borderId="0"/>
    <xf numFmtId="0" fontId="81" fillId="0" borderId="0" applyNumberFormat="0" applyFont="0" applyFill="0" applyBorder="0" applyAlignment="0" applyProtection="0"/>
    <xf numFmtId="0" fontId="60" fillId="0" borderId="0"/>
    <xf numFmtId="0" fontId="6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90" fillId="0" borderId="0"/>
    <xf numFmtId="0" fontId="9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90" fillId="0" borderId="0"/>
    <xf numFmtId="0" fontId="90" fillId="0" borderId="0"/>
    <xf numFmtId="0" fontId="90" fillId="0" borderId="0"/>
    <xf numFmtId="0" fontId="90" fillId="0" borderId="0"/>
    <xf numFmtId="0" fontId="90" fillId="0" borderId="0"/>
    <xf numFmtId="0" fontId="90" fillId="0" borderId="0"/>
    <xf numFmtId="0" fontId="81" fillId="0" borderId="0" applyNumberFormat="0" applyFont="0" applyFill="0" applyBorder="0" applyAlignment="0" applyProtection="0"/>
    <xf numFmtId="0" fontId="90" fillId="0" borderId="0"/>
    <xf numFmtId="0" fontId="90" fillId="0" borderId="0"/>
    <xf numFmtId="0" fontId="90" fillId="0" borderId="0"/>
    <xf numFmtId="0" fontId="90"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44" fillId="0" borderId="0" applyNumberFormat="0" applyFill="0" applyBorder="0" applyAlignment="0" applyProtection="0"/>
    <xf numFmtId="0" fontId="71"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71" fillId="0" borderId="0" applyNumberFormat="0" applyFill="0" applyBorder="0" applyAlignment="0" applyProtection="0"/>
    <xf numFmtId="0" fontId="44"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71" fillId="0" borderId="0" applyNumberFormat="0" applyFill="0" applyBorder="0" applyAlignment="0" applyProtection="0"/>
    <xf numFmtId="202" fontId="71"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202" fontId="71" fillId="0" borderId="0" applyNumberFormat="0" applyFill="0" applyBorder="0" applyAlignment="0" applyProtection="0"/>
    <xf numFmtId="0" fontId="71" fillId="0" borderId="0" applyNumberFormat="0" applyFill="0" applyBorder="0" applyAlignment="0" applyProtection="0"/>
    <xf numFmtId="0" fontId="81" fillId="0" borderId="0" applyNumberFormat="0" applyFon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0" fontId="71" fillId="0" borderId="0" applyNumberFormat="0" applyFill="0" applyBorder="0" applyAlignment="0" applyProtection="0"/>
    <xf numFmtId="0" fontId="81" fillId="0" borderId="0" applyNumberFormat="0" applyFon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0" fontId="71" fillId="0" borderId="0" applyNumberFormat="0" applyFill="0" applyBorder="0" applyAlignment="0" applyProtection="0"/>
    <xf numFmtId="0" fontId="81" fillId="0" borderId="0" applyNumberFormat="0" applyFon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202"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22" fillId="0" borderId="0"/>
    <xf numFmtId="43" fontId="22" fillId="0" borderId="0" applyFont="0" applyFill="0" applyBorder="0" applyAlignment="0" applyProtection="0"/>
    <xf numFmtId="0" fontId="51" fillId="0" borderId="0" applyNumberFormat="0" applyFill="0" applyBorder="0" applyAlignment="0" applyProtection="0"/>
    <xf numFmtId="0" fontId="20" fillId="0" borderId="0"/>
    <xf numFmtId="0" fontId="143" fillId="0" borderId="0"/>
    <xf numFmtId="0" fontId="144" fillId="0" borderId="0"/>
    <xf numFmtId="43" fontId="22" fillId="0" borderId="0" applyFont="0" applyFill="0" applyBorder="0" applyAlignment="0" applyProtection="0"/>
  </cellStyleXfs>
  <cellXfs count="514">
    <xf numFmtId="0" fontId="0" fillId="0" borderId="0" xfId="0"/>
    <xf numFmtId="0" fontId="4" fillId="0" borderId="0" xfId="4" applyFont="1" applyAlignment="1">
      <alignment horizontal="right"/>
    </xf>
    <xf numFmtId="0" fontId="4" fillId="0" borderId="0" xfId="4" applyFont="1"/>
    <xf numFmtId="0" fontId="4" fillId="0" borderId="0" xfId="4" applyFont="1" applyBorder="1"/>
    <xf numFmtId="0" fontId="3" fillId="0" borderId="0" xfId="4" applyFont="1" applyFill="1" applyBorder="1"/>
    <xf numFmtId="0" fontId="3" fillId="0" borderId="0" xfId="4" applyFont="1" applyBorder="1"/>
    <xf numFmtId="0" fontId="6" fillId="0" borderId="0" xfId="4" applyFont="1"/>
    <xf numFmtId="0" fontId="4" fillId="0" borderId="0" xfId="4" applyFont="1" applyBorder="1" applyAlignment="1">
      <alignment horizontal="left" indent="1"/>
    </xf>
    <xf numFmtId="0" fontId="3" fillId="0" borderId="0" xfId="4" applyFont="1" applyBorder="1" applyAlignment="1"/>
    <xf numFmtId="0" fontId="3" fillId="0" borderId="2" xfId="4" applyFont="1" applyBorder="1"/>
    <xf numFmtId="0" fontId="7" fillId="0" borderId="0" xfId="7" applyFont="1" applyBorder="1" applyAlignment="1">
      <alignment vertical="center"/>
    </xf>
    <xf numFmtId="0" fontId="4" fillId="0" borderId="0" xfId="4" applyFont="1" applyFill="1"/>
    <xf numFmtId="0" fontId="7" fillId="0" borderId="0" xfId="7" applyFont="1" applyAlignment="1">
      <alignment vertical="center"/>
    </xf>
    <xf numFmtId="0" fontId="16" fillId="0" borderId="0" xfId="7" applyFont="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3" fillId="0" borderId="0" xfId="8" applyFont="1" applyBorder="1" applyAlignment="1">
      <alignment horizontal="left" vertical="center"/>
    </xf>
    <xf numFmtId="0" fontId="4" fillId="0" borderId="0" xfId="8" applyFont="1" applyBorder="1" applyAlignment="1">
      <alignment wrapText="1"/>
    </xf>
    <xf numFmtId="0" fontId="13"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Border="1" applyAlignment="1">
      <alignment horizontal="right" vertical="center"/>
    </xf>
    <xf numFmtId="0" fontId="18" fillId="0" borderId="0" xfId="4" applyFont="1" applyFill="1"/>
    <xf numFmtId="0" fontId="4" fillId="0" borderId="0" xfId="4" applyFont="1" applyFill="1" applyAlignment="1">
      <alignment horizontal="right"/>
    </xf>
    <xf numFmtId="0" fontId="2" fillId="0" borderId="0" xfId="4" applyFill="1"/>
    <xf numFmtId="0" fontId="2" fillId="0" borderId="0" xfId="4" applyFill="1" applyAlignment="1">
      <alignment horizontal="right"/>
    </xf>
    <xf numFmtId="0" fontId="10" fillId="0" borderId="0" xfId="4" applyFont="1" applyFill="1"/>
    <xf numFmtId="0" fontId="11" fillId="0" borderId="0" xfId="4" applyFont="1" applyFill="1"/>
    <xf numFmtId="0" fontId="3" fillId="0" borderId="0" xfId="5" applyFont="1" applyFill="1"/>
    <xf numFmtId="0" fontId="20" fillId="0" borderId="0" xfId="5" applyFont="1" applyFill="1"/>
    <xf numFmtId="0" fontId="20" fillId="0" borderId="0" xfId="5" applyFont="1"/>
    <xf numFmtId="0" fontId="4" fillId="0" borderId="0" xfId="5" applyFont="1" applyFill="1" applyAlignment="1">
      <alignment horizontal="left"/>
    </xf>
    <xf numFmtId="0" fontId="7" fillId="0" borderId="0" xfId="12" applyFont="1" applyAlignment="1">
      <alignment vertical="center"/>
    </xf>
    <xf numFmtId="0" fontId="13" fillId="0" borderId="0" xfId="3" applyFont="1" applyAlignment="1">
      <alignment vertical="center"/>
    </xf>
    <xf numFmtId="0" fontId="7" fillId="0" borderId="0" xfId="12" applyFont="1" applyAlignment="1">
      <alignment horizontal="left" vertical="center" indent="1"/>
    </xf>
    <xf numFmtId="0" fontId="7" fillId="0" borderId="0" xfId="12" applyFont="1" applyAlignment="1">
      <alignment horizontal="left" vertical="center"/>
    </xf>
    <xf numFmtId="0" fontId="7" fillId="0" borderId="0" xfId="12" applyFont="1" applyBorder="1" applyAlignment="1">
      <alignment horizontal="left" vertical="center" indent="1"/>
    </xf>
    <xf numFmtId="2" fontId="13" fillId="0" borderId="0" xfId="8" applyNumberFormat="1" applyFont="1" applyFill="1" applyAlignment="1">
      <alignment vertical="center"/>
    </xf>
    <xf numFmtId="2" fontId="7" fillId="0" borderId="0" xfId="8" applyNumberFormat="1" applyFont="1" applyFill="1" applyAlignment="1">
      <alignment vertical="center"/>
    </xf>
    <xf numFmtId="0" fontId="13" fillId="0" borderId="0" xfId="12" applyFont="1" applyFill="1" applyAlignment="1">
      <alignment vertical="center"/>
    </xf>
    <xf numFmtId="0" fontId="13" fillId="0" borderId="0" xfId="7" applyFont="1" applyFill="1" applyAlignment="1">
      <alignment vertical="center"/>
    </xf>
    <xf numFmtId="0" fontId="7" fillId="0" borderId="0" xfId="7" applyFont="1" applyFill="1" applyAlignment="1">
      <alignment vertical="center"/>
    </xf>
    <xf numFmtId="0" fontId="13" fillId="0" borderId="0" xfId="8" applyFont="1" applyFill="1" applyBorder="1" applyAlignment="1">
      <alignment vertical="center"/>
    </xf>
    <xf numFmtId="0" fontId="13" fillId="0" borderId="0" xfId="4" applyFont="1" applyFill="1" applyAlignment="1">
      <alignment vertical="center"/>
    </xf>
    <xf numFmtId="0" fontId="7" fillId="0" borderId="0" xfId="9" applyFont="1" applyAlignment="1">
      <alignment vertical="center"/>
    </xf>
    <xf numFmtId="165" fontId="4" fillId="0" borderId="0" xfId="0" applyNumberFormat="1" applyFont="1" applyFill="1" applyBorder="1" applyAlignment="1">
      <alignment horizontal="right"/>
    </xf>
    <xf numFmtId="0" fontId="3" fillId="0" borderId="0" xfId="9" applyFont="1" applyAlignment="1">
      <alignment vertical="center"/>
    </xf>
    <xf numFmtId="0" fontId="13" fillId="0" borderId="0" xfId="9" applyFont="1" applyAlignment="1">
      <alignment vertical="center"/>
    </xf>
    <xf numFmtId="0" fontId="8" fillId="0" borderId="0" xfId="9" applyFont="1" applyAlignment="1">
      <alignment vertical="center"/>
    </xf>
    <xf numFmtId="165" fontId="4" fillId="0" borderId="0" xfId="4" applyNumberFormat="1" applyFont="1" applyBorder="1" applyAlignment="1">
      <alignment vertical="center"/>
    </xf>
    <xf numFmtId="165" fontId="4" fillId="0" borderId="0" xfId="5" applyNumberFormat="1" applyFont="1" applyFill="1" applyAlignment="1">
      <alignment horizontal="left"/>
    </xf>
    <xf numFmtId="166" fontId="4" fillId="3" borderId="0" xfId="4" applyNumberFormat="1" applyFont="1" applyFill="1" applyBorder="1" applyAlignment="1">
      <alignment horizontal="right"/>
    </xf>
    <xf numFmtId="166" fontId="3" fillId="3" borderId="0" xfId="4" applyNumberFormat="1" applyFont="1" applyFill="1" applyBorder="1" applyAlignment="1">
      <alignment horizontal="right"/>
    </xf>
    <xf numFmtId="166" fontId="3" fillId="3" borderId="2" xfId="4" applyNumberFormat="1" applyFont="1" applyFill="1" applyBorder="1" applyAlignment="1">
      <alignment horizontal="right"/>
    </xf>
    <xf numFmtId="167" fontId="4" fillId="3" borderId="0" xfId="4" applyNumberFormat="1" applyFont="1" applyFill="1" applyBorder="1" applyAlignment="1">
      <alignment horizontal="right"/>
    </xf>
    <xf numFmtId="167" fontId="4" fillId="0" borderId="0" xfId="4" applyNumberFormat="1" applyFont="1" applyFill="1" applyBorder="1" applyAlignment="1">
      <alignment horizontal="right"/>
    </xf>
    <xf numFmtId="165" fontId="4" fillId="0" borderId="0" xfId="3" applyNumberFormat="1" applyFont="1" applyBorder="1" applyAlignment="1">
      <alignment horizontal="left" vertical="center" indent="1"/>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13" fillId="0" borderId="0" xfId="3" applyNumberFormat="1" applyFont="1" applyBorder="1" applyAlignment="1">
      <alignment vertical="center"/>
    </xf>
    <xf numFmtId="165" fontId="7" fillId="0" borderId="0" xfId="3" applyNumberFormat="1" applyFont="1" applyBorder="1" applyAlignment="1">
      <alignment horizontal="left" vertical="center" indent="1"/>
    </xf>
    <xf numFmtId="165" fontId="7" fillId="0" borderId="0" xfId="9" applyNumberFormat="1" applyFont="1" applyBorder="1" applyAlignment="1">
      <alignment horizontal="left" vertical="center" indent="1"/>
    </xf>
    <xf numFmtId="165" fontId="13" fillId="0" borderId="0" xfId="9" applyNumberFormat="1" applyFont="1" applyBorder="1" applyAlignment="1">
      <alignment vertical="center"/>
    </xf>
    <xf numFmtId="165" fontId="13" fillId="0" borderId="0" xfId="9" applyNumberFormat="1" applyFont="1" applyBorder="1" applyAlignment="1">
      <alignment horizontal="left" vertical="center"/>
    </xf>
    <xf numFmtId="165" fontId="7" fillId="0" borderId="0" xfId="3" applyNumberFormat="1" applyFont="1" applyBorder="1" applyAlignment="1">
      <alignment horizontal="left" vertical="center" indent="2"/>
    </xf>
    <xf numFmtId="165" fontId="4" fillId="0" borderId="0" xfId="9" applyNumberFormat="1" applyFont="1" applyBorder="1" applyAlignment="1">
      <alignment horizontal="left" vertical="center" indent="1"/>
    </xf>
    <xf numFmtId="165" fontId="13" fillId="0" borderId="4" xfId="9" applyNumberFormat="1" applyFont="1" applyBorder="1" applyAlignment="1">
      <alignment vertical="center"/>
    </xf>
    <xf numFmtId="165" fontId="13" fillId="0" borderId="0" xfId="9" applyNumberFormat="1" applyFont="1" applyFill="1" applyBorder="1" applyAlignment="1">
      <alignment horizontal="left" vertical="center" wrapText="1"/>
    </xf>
    <xf numFmtId="165" fontId="7" fillId="0" borderId="0" xfId="9" applyNumberFormat="1" applyFont="1" applyFill="1" applyBorder="1" applyAlignment="1">
      <alignment horizontal="left" vertical="center" indent="2"/>
    </xf>
    <xf numFmtId="165" fontId="13" fillId="0" borderId="4" xfId="9" applyNumberFormat="1" applyFont="1" applyBorder="1" applyAlignment="1">
      <alignment horizontal="left" vertical="center"/>
    </xf>
    <xf numFmtId="165" fontId="4" fillId="3" borderId="0" xfId="4" applyNumberFormat="1" applyFont="1" applyFill="1" applyBorder="1" applyAlignment="1">
      <alignment horizontal="right"/>
    </xf>
    <xf numFmtId="165" fontId="13" fillId="0" borderId="0" xfId="8" applyNumberFormat="1" applyFont="1" applyFill="1" applyAlignment="1">
      <alignment vertical="center"/>
    </xf>
    <xf numFmtId="165" fontId="7" fillId="0" borderId="0" xfId="8" applyNumberFormat="1" applyFont="1" applyAlignment="1">
      <alignment vertical="center"/>
    </xf>
    <xf numFmtId="165" fontId="13" fillId="0" borderId="0" xfId="8" applyNumberFormat="1" applyFont="1" applyAlignment="1">
      <alignment vertical="center"/>
    </xf>
    <xf numFmtId="165" fontId="3" fillId="0" borderId="2" xfId="3" applyNumberFormat="1" applyFont="1" applyBorder="1" applyAlignment="1">
      <alignment horizontal="left" vertical="center"/>
    </xf>
    <xf numFmtId="0" fontId="4" fillId="0" borderId="0" xfId="4" applyNumberFormat="1" applyFont="1" applyBorder="1"/>
    <xf numFmtId="0" fontId="4" fillId="0" borderId="0" xfId="4" applyNumberFormat="1" applyFont="1" applyBorder="1" applyAlignment="1">
      <alignment horizontal="center"/>
    </xf>
    <xf numFmtId="0" fontId="4" fillId="0" borderId="0" xfId="4" applyNumberFormat="1" applyFont="1" applyBorder="1" applyAlignment="1">
      <alignment horizontal="left"/>
    </xf>
    <xf numFmtId="0" fontId="3" fillId="0" borderId="2" xfId="4" applyNumberFormat="1" applyFont="1" applyBorder="1" applyAlignment="1">
      <alignment horizontal="left"/>
    </xf>
    <xf numFmtId="165" fontId="4" fillId="0" borderId="0" xfId="8" applyNumberFormat="1" applyFont="1" applyAlignment="1">
      <alignment vertical="center"/>
    </xf>
    <xf numFmtId="165" fontId="4" fillId="0" borderId="0" xfId="5" applyNumberFormat="1" applyFont="1" applyFill="1" applyBorder="1" applyAlignment="1">
      <alignment horizontal="left" vertical="center" indent="1"/>
    </xf>
    <xf numFmtId="0" fontId="4" fillId="0" borderId="12" xfId="4" applyFont="1" applyBorder="1"/>
    <xf numFmtId="0" fontId="7" fillId="0" borderId="12" xfId="12" applyFont="1" applyBorder="1" applyAlignment="1">
      <alignment vertical="top"/>
    </xf>
    <xf numFmtId="0" fontId="13" fillId="0" borderId="0" xfId="3" applyFont="1" applyAlignment="1">
      <alignment vertical="top"/>
    </xf>
    <xf numFmtId="165" fontId="3" fillId="0" borderId="0" xfId="3" applyNumberFormat="1" applyFont="1" applyBorder="1" applyAlignment="1">
      <alignment horizontal="left" vertical="center" wrapText="1"/>
    </xf>
    <xf numFmtId="165" fontId="3" fillId="0" borderId="12" xfId="9" applyNumberFormat="1" applyFont="1" applyFill="1" applyBorder="1" applyAlignment="1"/>
    <xf numFmtId="165" fontId="13" fillId="0" borderId="0" xfId="1" applyNumberFormat="1" applyFont="1" applyBorder="1" applyAlignment="1">
      <alignment vertical="center"/>
    </xf>
    <xf numFmtId="165" fontId="13" fillId="3" borderId="0" xfId="1" applyNumberFormat="1" applyFont="1" applyFill="1" applyBorder="1" applyAlignment="1">
      <alignment vertical="center"/>
    </xf>
    <xf numFmtId="165" fontId="15" fillId="0" borderId="0" xfId="1" applyNumberFormat="1" applyFont="1" applyBorder="1" applyAlignment="1">
      <alignment vertical="center"/>
    </xf>
    <xf numFmtId="165" fontId="13" fillId="0" borderId="12" xfId="13" applyNumberFormat="1" applyFont="1" applyBorder="1" applyAlignment="1">
      <alignment vertical="top"/>
    </xf>
    <xf numFmtId="165" fontId="15" fillId="3" borderId="0" xfId="1" applyNumberFormat="1" applyFont="1" applyFill="1" applyBorder="1" applyAlignment="1">
      <alignment vertical="center"/>
    </xf>
    <xf numFmtId="165" fontId="5" fillId="0" borderId="0" xfId="13" applyNumberFormat="1" applyFont="1" applyBorder="1" applyAlignment="1">
      <alignment horizontal="left" vertical="center" wrapText="1" indent="1"/>
    </xf>
    <xf numFmtId="165" fontId="15" fillId="0" borderId="4" xfId="3" applyNumberFormat="1" applyFont="1" applyBorder="1" applyAlignment="1">
      <alignment horizontal="left" vertical="center" wrapText="1" indent="1"/>
    </xf>
    <xf numFmtId="0" fontId="13" fillId="0" borderId="16" xfId="0" applyFont="1" applyFill="1" applyBorder="1" applyAlignment="1">
      <alignment vertical="center"/>
    </xf>
    <xf numFmtId="165" fontId="4" fillId="4" borderId="0" xfId="4" applyNumberFormat="1" applyFont="1" applyFill="1" applyBorder="1" applyAlignment="1">
      <alignment horizontal="right"/>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13" fillId="0" borderId="0" xfId="3" applyNumberFormat="1" applyFont="1" applyBorder="1" applyAlignment="1">
      <alignment horizontal="left" vertical="center"/>
    </xf>
    <xf numFmtId="165" fontId="7"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3" fillId="0" borderId="0" xfId="9" applyNumberFormat="1" applyFont="1" applyBorder="1" applyAlignment="1">
      <alignment horizontal="left" vertical="center" wrapText="1"/>
    </xf>
    <xf numFmtId="165" fontId="7" fillId="0" borderId="0" xfId="0" applyNumberFormat="1" applyFont="1" applyFill="1" applyBorder="1" applyAlignment="1">
      <alignment horizontal="left" vertical="center" indent="2"/>
    </xf>
    <xf numFmtId="165" fontId="7" fillId="0" borderId="12" xfId="9" applyNumberFormat="1" applyFont="1" applyBorder="1" applyAlignment="1">
      <alignment vertical="center"/>
    </xf>
    <xf numFmtId="165" fontId="4" fillId="0" borderId="12" xfId="0" applyNumberFormat="1" applyFont="1" applyFill="1" applyBorder="1" applyAlignment="1">
      <alignment wrapText="1"/>
    </xf>
    <xf numFmtId="165" fontId="7" fillId="0" borderId="0" xfId="3" applyNumberFormat="1" applyFont="1" applyBorder="1" applyAlignment="1">
      <alignment horizontal="left" vertical="center" wrapText="1" indent="1"/>
    </xf>
    <xf numFmtId="165" fontId="7" fillId="0" borderId="12" xfId="9" applyNumberFormat="1" applyFont="1" applyFill="1" applyBorder="1" applyAlignment="1">
      <alignment horizontal="right" vertical="center"/>
    </xf>
    <xf numFmtId="165" fontId="7" fillId="0" borderId="0" xfId="9" applyNumberFormat="1" applyFont="1" applyBorder="1" applyAlignment="1">
      <alignment horizontal="left" vertical="center" wrapText="1" indent="1"/>
    </xf>
    <xf numFmtId="165" fontId="13" fillId="0" borderId="0" xfId="3" applyNumberFormat="1" applyFont="1" applyBorder="1" applyAlignment="1">
      <alignment horizontal="left" vertical="center" wrapText="1"/>
    </xf>
    <xf numFmtId="165" fontId="4" fillId="0" borderId="0" xfId="9" applyNumberFormat="1" applyFont="1" applyFill="1" applyBorder="1" applyAlignment="1">
      <alignment horizontal="left" vertical="center" wrapText="1" indent="1"/>
    </xf>
    <xf numFmtId="0" fontId="4" fillId="0" borderId="7" xfId="4" applyFont="1" applyBorder="1" applyAlignment="1">
      <alignment vertical="top"/>
    </xf>
    <xf numFmtId="0" fontId="4" fillId="3" borderId="7" xfId="4" applyFont="1" applyFill="1" applyBorder="1" applyAlignment="1">
      <alignment horizontal="right" vertical="top" wrapText="1"/>
    </xf>
    <xf numFmtId="165" fontId="4" fillId="0" borderId="12" xfId="5" applyNumberFormat="1" applyFont="1" applyFill="1" applyBorder="1"/>
    <xf numFmtId="165" fontId="13" fillId="0" borderId="0" xfId="3" applyNumberFormat="1" applyFont="1" applyBorder="1" applyAlignment="1">
      <alignment vertical="center" wrapText="1"/>
    </xf>
    <xf numFmtId="165" fontId="13" fillId="0" borderId="4" xfId="3" applyNumberFormat="1" applyFont="1" applyBorder="1" applyAlignment="1">
      <alignment horizontal="left" vertical="center" wrapText="1"/>
    </xf>
    <xf numFmtId="165" fontId="7" fillId="0" borderId="0" xfId="3" quotePrefix="1" applyNumberFormat="1" applyFont="1" applyBorder="1" applyAlignment="1">
      <alignment horizontal="left" vertical="center" indent="3"/>
    </xf>
    <xf numFmtId="0" fontId="7" fillId="0" borderId="17" xfId="12" applyFont="1" applyBorder="1" applyAlignment="1">
      <alignment horizontal="center" vertical="top" wrapText="1"/>
    </xf>
    <xf numFmtId="0" fontId="13" fillId="0" borderId="0" xfId="12" applyFont="1" applyAlignment="1">
      <alignment horizontal="right" vertical="top" wrapText="1"/>
    </xf>
    <xf numFmtId="0" fontId="13" fillId="0" borderId="16" xfId="12" applyFont="1" applyBorder="1" applyAlignment="1">
      <alignment horizontal="left" vertical="top" wrapText="1"/>
    </xf>
    <xf numFmtId="0" fontId="7" fillId="4" borderId="0" xfId="0" applyFont="1" applyFill="1"/>
    <xf numFmtId="0" fontId="7" fillId="4" borderId="12" xfId="0" applyFont="1" applyFill="1" applyBorder="1"/>
    <xf numFmtId="0" fontId="13" fillId="4" borderId="0" xfId="0" applyFont="1" applyFill="1"/>
    <xf numFmtId="0" fontId="7" fillId="4" borderId="0" xfId="0" applyFont="1" applyFill="1" applyAlignment="1">
      <alignment wrapText="1"/>
    </xf>
    <xf numFmtId="0" fontId="7" fillId="4" borderId="0" xfId="0" applyFont="1" applyFill="1" applyAlignment="1">
      <alignment horizontal="left" wrapText="1" indent="1"/>
    </xf>
    <xf numFmtId="0" fontId="7" fillId="4" borderId="0" xfId="0" applyFont="1" applyFill="1" applyAlignment="1">
      <alignment horizontal="left" indent="1"/>
    </xf>
    <xf numFmtId="0" fontId="7" fillId="4" borderId="0" xfId="0" applyFont="1" applyFill="1" applyBorder="1" applyAlignment="1">
      <alignment horizontal="left" wrapText="1"/>
    </xf>
    <xf numFmtId="0" fontId="15" fillId="4" borderId="0" xfId="0" applyFont="1" applyFill="1" applyAlignment="1">
      <alignment wrapText="1"/>
    </xf>
    <xf numFmtId="0" fontId="15" fillId="4" borderId="0" xfId="0" applyFont="1" applyFill="1"/>
    <xf numFmtId="0" fontId="17" fillId="4" borderId="0" xfId="0" applyFont="1" applyFill="1" applyAlignment="1">
      <alignment wrapText="1"/>
    </xf>
    <xf numFmtId="0" fontId="13" fillId="4" borderId="0" xfId="0" applyFont="1" applyFill="1" applyAlignment="1">
      <alignment wrapText="1"/>
    </xf>
    <xf numFmtId="0" fontId="13" fillId="4" borderId="16" xfId="0" applyFont="1" applyFill="1" applyBorder="1" applyAlignment="1">
      <alignment wrapText="1"/>
    </xf>
    <xf numFmtId="0" fontId="15" fillId="4" borderId="17" xfId="0" applyFont="1" applyFill="1" applyBorder="1" applyAlignment="1">
      <alignment horizontal="right"/>
    </xf>
    <xf numFmtId="0" fontId="7" fillId="3" borderId="17" xfId="0" applyFont="1" applyFill="1" applyBorder="1" applyAlignment="1">
      <alignment horizontal="right"/>
    </xf>
    <xf numFmtId="0" fontId="13" fillId="4" borderId="16" xfId="0" applyFont="1" applyFill="1" applyBorder="1"/>
    <xf numFmtId="165" fontId="15" fillId="4" borderId="16" xfId="0" applyNumberFormat="1" applyFont="1" applyFill="1" applyBorder="1" applyAlignment="1">
      <alignment horizontal="right"/>
    </xf>
    <xf numFmtId="165" fontId="7" fillId="3" borderId="16" xfId="0" applyNumberFormat="1" applyFont="1" applyFill="1" applyBorder="1" applyAlignment="1">
      <alignment horizontal="right"/>
    </xf>
    <xf numFmtId="165" fontId="7" fillId="4" borderId="0" xfId="4" applyNumberFormat="1" applyFont="1" applyFill="1" applyBorder="1" applyAlignment="1">
      <alignment horizontal="left" wrapText="1"/>
    </xf>
    <xf numFmtId="165" fontId="4" fillId="0" borderId="0" xfId="13" applyNumberFormat="1" applyFont="1">
      <alignment vertical="center"/>
    </xf>
    <xf numFmtId="165" fontId="13" fillId="0" borderId="0" xfId="13" applyNumberFormat="1" applyFont="1" applyBorder="1" applyAlignment="1">
      <alignment vertical="center"/>
    </xf>
    <xf numFmtId="165" fontId="4" fillId="0" borderId="0" xfId="13" applyNumberFormat="1" applyFont="1" applyBorder="1">
      <alignment vertical="center"/>
    </xf>
    <xf numFmtId="165" fontId="4" fillId="0" borderId="0" xfId="13" applyNumberFormat="1" applyFont="1" applyFill="1" applyBorder="1">
      <alignment vertical="center"/>
    </xf>
    <xf numFmtId="165" fontId="4" fillId="0" borderId="18" xfId="13" applyNumberFormat="1" applyFont="1" applyFill="1" applyBorder="1">
      <alignment vertical="center"/>
    </xf>
    <xf numFmtId="165" fontId="4" fillId="0" borderId="0" xfId="13" applyNumberFormat="1" applyFont="1" applyFill="1">
      <alignment vertical="center"/>
    </xf>
    <xf numFmtId="165" fontId="4" fillId="0" borderId="0" xfId="13" applyNumberFormat="1" applyFont="1" applyBorder="1" applyAlignment="1">
      <alignment horizontal="left" vertical="center" wrapText="1" indent="1"/>
    </xf>
    <xf numFmtId="165" fontId="4" fillId="0" borderId="0" xfId="13" applyNumberFormat="1" applyFont="1" applyBorder="1" applyAlignment="1">
      <alignment horizontal="left" vertical="center" indent="1"/>
    </xf>
    <xf numFmtId="165" fontId="3" fillId="0" borderId="0" xfId="13" applyNumberFormat="1" applyFont="1" applyBorder="1" applyAlignment="1">
      <alignment horizontal="right" vertical="center" wrapText="1"/>
    </xf>
    <xf numFmtId="165" fontId="3" fillId="0" borderId="0" xfId="13" applyNumberFormat="1" applyFont="1">
      <alignment vertical="center"/>
    </xf>
    <xf numFmtId="165" fontId="4" fillId="0" borderId="0" xfId="13" applyNumberFormat="1" applyFont="1" applyAlignment="1">
      <alignment horizontal="left" vertical="center" indent="1"/>
    </xf>
    <xf numFmtId="165" fontId="13" fillId="0" borderId="0" xfId="3" applyNumberFormat="1" applyFont="1" applyFill="1" applyBorder="1" applyAlignment="1">
      <alignment horizontal="left" vertical="center"/>
    </xf>
    <xf numFmtId="165" fontId="7" fillId="0" borderId="19" xfId="13" applyNumberFormat="1" applyFont="1" applyBorder="1" applyAlignment="1">
      <alignment vertical="center"/>
    </xf>
    <xf numFmtId="165" fontId="4" fillId="4" borderId="0" xfId="13" applyNumberFormat="1" applyFont="1" applyFill="1">
      <alignment vertical="center"/>
    </xf>
    <xf numFmtId="165" fontId="20" fillId="0" borderId="0" xfId="5" applyNumberFormat="1" applyFont="1"/>
    <xf numFmtId="0" fontId="13" fillId="0" borderId="0" xfId="12" applyFont="1" applyAlignment="1">
      <alignment horizontal="left" vertical="top" indent="1"/>
    </xf>
    <xf numFmtId="0" fontId="13" fillId="0" borderId="0" xfId="12" applyFont="1" applyAlignment="1">
      <alignment horizontal="left" vertical="top" wrapText="1"/>
    </xf>
    <xf numFmtId="165" fontId="13" fillId="0" borderId="0" xfId="15" applyNumberFormat="1" applyFont="1" applyFill="1" applyBorder="1" applyAlignment="1">
      <alignment vertical="center"/>
    </xf>
    <xf numFmtId="165" fontId="7" fillId="0" borderId="0" xfId="15" applyNumberFormat="1" applyFont="1" applyFill="1" applyBorder="1" applyAlignment="1">
      <alignment vertical="center"/>
    </xf>
    <xf numFmtId="165" fontId="7" fillId="0" borderId="0" xfId="15" applyNumberFormat="1" applyFont="1" applyBorder="1" applyAlignment="1">
      <alignment vertical="center"/>
    </xf>
    <xf numFmtId="165" fontId="7" fillId="0" borderId="12" xfId="15" applyNumberFormat="1" applyFont="1" applyBorder="1" applyAlignment="1">
      <alignment vertical="center"/>
    </xf>
    <xf numFmtId="165" fontId="15" fillId="0" borderId="13" xfId="15" applyNumberFormat="1" applyFont="1" applyFill="1" applyBorder="1" applyAlignment="1">
      <alignment horizontal="right" vertical="center" wrapText="1"/>
    </xf>
    <xf numFmtId="165" fontId="7" fillId="0" borderId="13" xfId="15" applyNumberFormat="1" applyFont="1" applyBorder="1" applyAlignment="1">
      <alignment horizontal="right" vertical="center" wrapText="1"/>
    </xf>
    <xf numFmtId="165" fontId="7" fillId="3" borderId="13" xfId="15" applyNumberFormat="1" applyFont="1" applyFill="1" applyBorder="1" applyAlignment="1">
      <alignment horizontal="right" vertical="center" wrapText="1"/>
    </xf>
    <xf numFmtId="165" fontId="7" fillId="3" borderId="0" xfId="15" applyNumberFormat="1" applyFont="1" applyFill="1" applyBorder="1" applyAlignment="1">
      <alignment vertical="center"/>
    </xf>
    <xf numFmtId="165" fontId="7" fillId="3" borderId="0" xfId="16" applyNumberFormat="1" applyFont="1" applyFill="1" applyBorder="1" applyAlignment="1">
      <alignment vertical="center"/>
    </xf>
    <xf numFmtId="165" fontId="13" fillId="0" borderId="0" xfId="16" applyNumberFormat="1" applyFont="1" applyFill="1" applyAlignment="1">
      <alignment vertical="center"/>
    </xf>
    <xf numFmtId="165" fontId="7" fillId="0" borderId="0" xfId="16" applyNumberFormat="1" applyFont="1" applyFill="1" applyAlignment="1">
      <alignment vertical="center"/>
    </xf>
    <xf numFmtId="165" fontId="7" fillId="0" borderId="0" xfId="16" applyNumberFormat="1" applyFont="1" applyAlignment="1">
      <alignment vertical="center"/>
    </xf>
    <xf numFmtId="165" fontId="7" fillId="0" borderId="12" xfId="16" applyNumberFormat="1" applyFont="1" applyBorder="1" applyAlignment="1">
      <alignment vertical="center"/>
    </xf>
    <xf numFmtId="165" fontId="7" fillId="3" borderId="0" xfId="16" applyNumberFormat="1" applyFont="1" applyFill="1" applyAlignment="1">
      <alignment vertical="center"/>
    </xf>
    <xf numFmtId="165" fontId="7" fillId="0" borderId="0" xfId="16" applyNumberFormat="1" applyFont="1" applyBorder="1" applyAlignment="1">
      <alignment vertical="center"/>
    </xf>
    <xf numFmtId="165" fontId="13" fillId="0" borderId="15" xfId="16" applyNumberFormat="1" applyFont="1" applyFill="1" applyBorder="1" applyAlignment="1">
      <alignment vertical="center"/>
    </xf>
    <xf numFmtId="165" fontId="13" fillId="3" borderId="15" xfId="16" applyNumberFormat="1" applyFont="1" applyFill="1" applyBorder="1" applyAlignment="1">
      <alignment vertical="center"/>
    </xf>
    <xf numFmtId="165" fontId="13" fillId="0" borderId="0" xfId="16" applyNumberFormat="1" applyFont="1" applyAlignment="1">
      <alignment horizontal="left" vertical="center"/>
    </xf>
    <xf numFmtId="165" fontId="7" fillId="0" borderId="0" xfId="16" applyNumberFormat="1" applyFont="1" applyAlignment="1">
      <alignment horizontal="left" vertical="center" indent="1"/>
    </xf>
    <xf numFmtId="165" fontId="13" fillId="0" borderId="4" xfId="16" applyNumberFormat="1" applyFont="1" applyBorder="1" applyAlignment="1">
      <alignment horizontal="left" vertical="center"/>
    </xf>
    <xf numFmtId="0" fontId="7" fillId="4" borderId="0" xfId="0" applyFont="1" applyFill="1" applyAlignment="1">
      <alignment horizontal="left" wrapText="1" indent="2"/>
    </xf>
    <xf numFmtId="0" fontId="7" fillId="4" borderId="0" xfId="0" applyFont="1" applyFill="1" applyAlignment="1">
      <alignment horizontal="left" indent="2"/>
    </xf>
    <xf numFmtId="165" fontId="7" fillId="4" borderId="16" xfId="4" applyNumberFormat="1" applyFont="1" applyFill="1" applyBorder="1" applyAlignment="1">
      <alignment horizontal="left" wrapText="1" indent="2"/>
    </xf>
    <xf numFmtId="165" fontId="7" fillId="0" borderId="13" xfId="13" applyNumberFormat="1" applyFont="1" applyBorder="1" applyAlignment="1">
      <alignment horizontal="right" wrapText="1"/>
    </xf>
    <xf numFmtId="165" fontId="7" fillId="3" borderId="13" xfId="13" applyNumberFormat="1" applyFont="1" applyFill="1" applyBorder="1" applyAlignment="1">
      <alignment horizontal="right" wrapText="1"/>
    </xf>
    <xf numFmtId="165" fontId="7" fillId="0" borderId="13" xfId="9" applyNumberFormat="1" applyFont="1" applyFill="1" applyBorder="1" applyAlignment="1">
      <alignment horizontal="right" wrapText="1"/>
    </xf>
    <xf numFmtId="165" fontId="4" fillId="0" borderId="14" xfId="9" applyNumberFormat="1" applyFont="1" applyFill="1" applyBorder="1" applyAlignment="1">
      <alignment horizontal="right" wrapText="1"/>
    </xf>
    <xf numFmtId="165" fontId="4" fillId="3" borderId="14" xfId="9" applyNumberFormat="1" applyFont="1" applyFill="1" applyBorder="1" applyAlignment="1">
      <alignment horizontal="right" wrapText="1"/>
    </xf>
    <xf numFmtId="0" fontId="13" fillId="0" borderId="10" xfId="12" applyFont="1" applyBorder="1" applyAlignment="1">
      <alignment horizontal="left" vertical="top" wrapText="1"/>
    </xf>
    <xf numFmtId="0" fontId="7" fillId="4" borderId="0" xfId="0" applyFont="1" applyFill="1" applyAlignment="1">
      <alignment horizontal="left" wrapText="1"/>
    </xf>
    <xf numFmtId="165" fontId="4" fillId="0" borderId="11" xfId="4" applyNumberFormat="1" applyFont="1" applyBorder="1" applyAlignment="1">
      <alignment horizontal="right" wrapText="1"/>
    </xf>
    <xf numFmtId="165" fontId="5" fillId="0" borderId="17" xfId="4" applyNumberFormat="1" applyFont="1" applyFill="1" applyBorder="1" applyAlignment="1">
      <alignment horizontal="right" wrapText="1"/>
    </xf>
    <xf numFmtId="165" fontId="4" fillId="0" borderId="17" xfId="4" applyNumberFormat="1" applyFont="1" applyFill="1" applyBorder="1" applyAlignment="1">
      <alignment horizontal="right" wrapText="1"/>
    </xf>
    <xf numFmtId="165" fontId="4" fillId="3" borderId="17" xfId="4" applyNumberFormat="1" applyFont="1" applyFill="1" applyBorder="1" applyAlignment="1">
      <alignment horizontal="right" wrapText="1"/>
    </xf>
    <xf numFmtId="165" fontId="3" fillId="0" borderId="0" xfId="4" applyNumberFormat="1" applyFont="1" applyAlignment="1">
      <alignment vertical="top"/>
    </xf>
    <xf numFmtId="165" fontId="7" fillId="0" borderId="20" xfId="1" applyNumberFormat="1" applyFont="1" applyFill="1" applyBorder="1" applyAlignment="1">
      <alignment horizontal="right" wrapText="1"/>
    </xf>
    <xf numFmtId="165" fontId="7" fillId="3" borderId="20" xfId="1" applyNumberFormat="1" applyFont="1" applyFill="1" applyBorder="1" applyAlignment="1">
      <alignment horizontal="right" wrapText="1"/>
    </xf>
    <xf numFmtId="165" fontId="4" fillId="0" borderId="20" xfId="4" applyNumberFormat="1" applyFont="1" applyBorder="1" applyAlignment="1">
      <alignment horizontal="right" wrapText="1"/>
    </xf>
    <xf numFmtId="165" fontId="13" fillId="0" borderId="20" xfId="13" applyNumberFormat="1" applyFont="1" applyBorder="1" applyAlignment="1">
      <alignment vertical="center" wrapText="1"/>
    </xf>
    <xf numFmtId="165" fontId="7" fillId="0" borderId="0" xfId="1" applyNumberFormat="1" applyFont="1" applyBorder="1" applyAlignment="1">
      <alignment horizontal="center" vertical="center"/>
    </xf>
    <xf numFmtId="165" fontId="13" fillId="0" borderId="0" xfId="1" applyNumberFormat="1" applyFont="1" applyBorder="1" applyAlignment="1">
      <alignment horizontal="center" vertical="center"/>
    </xf>
    <xf numFmtId="165" fontId="7" fillId="0" borderId="4" xfId="1" applyNumberFormat="1" applyFont="1" applyBorder="1" applyAlignment="1">
      <alignment horizontal="center" vertical="center"/>
    </xf>
    <xf numFmtId="165" fontId="15" fillId="0" borderId="0" xfId="1" applyNumberFormat="1" applyFont="1" applyBorder="1" applyAlignment="1">
      <alignment horizontal="center" vertical="center"/>
    </xf>
    <xf numFmtId="165" fontId="15" fillId="0" borderId="0" xfId="13" applyNumberFormat="1" applyFont="1" applyBorder="1" applyAlignment="1">
      <alignment horizontal="left" vertical="center"/>
    </xf>
    <xf numFmtId="165" fontId="7" fillId="0" borderId="13" xfId="13" applyNumberFormat="1" applyFont="1" applyBorder="1" applyAlignment="1">
      <alignment horizontal="center"/>
    </xf>
    <xf numFmtId="165" fontId="3" fillId="0" borderId="0" xfId="13" applyNumberFormat="1" applyFont="1" applyBorder="1" applyAlignment="1">
      <alignment horizontal="left" vertical="center"/>
    </xf>
    <xf numFmtId="165" fontId="3" fillId="0" borderId="0" xfId="13" applyNumberFormat="1" applyFont="1" applyBorder="1" applyAlignment="1">
      <alignment horizontal="left" vertical="center" indent="1"/>
    </xf>
    <xf numFmtId="165" fontId="13" fillId="0" borderId="21" xfId="1" applyNumberFormat="1" applyFont="1" applyBorder="1" applyAlignment="1">
      <alignment vertical="center"/>
    </xf>
    <xf numFmtId="165" fontId="13" fillId="3" borderId="21" xfId="1" applyNumberFormat="1" applyFont="1" applyFill="1" applyBorder="1" applyAlignment="1">
      <alignment vertical="center"/>
    </xf>
    <xf numFmtId="165" fontId="15" fillId="0" borderId="21" xfId="1" applyNumberFormat="1" applyFont="1" applyBorder="1" applyAlignment="1">
      <alignment vertical="center"/>
    </xf>
    <xf numFmtId="165" fontId="15" fillId="3" borderId="21" xfId="1" applyNumberFormat="1" applyFont="1" applyFill="1" applyBorder="1" applyAlignment="1">
      <alignment vertical="center"/>
    </xf>
    <xf numFmtId="165" fontId="3" fillId="3" borderId="20" xfId="9" applyNumberFormat="1" applyFont="1" applyFill="1" applyBorder="1" applyAlignment="1">
      <alignment horizontal="right"/>
    </xf>
    <xf numFmtId="165" fontId="3" fillId="0" borderId="20" xfId="9" applyNumberFormat="1" applyFont="1" applyFill="1" applyBorder="1" applyAlignment="1">
      <alignment horizontal="right"/>
    </xf>
    <xf numFmtId="165" fontId="4" fillId="0" borderId="20" xfId="9" applyNumberFormat="1" applyFont="1" applyFill="1" applyBorder="1" applyAlignment="1">
      <alignment horizontal="right"/>
    </xf>
    <xf numFmtId="165" fontId="13" fillId="0" borderId="0" xfId="9" applyNumberFormat="1" applyFont="1" applyAlignment="1">
      <alignment horizontal="left" vertical="center" indent="1"/>
    </xf>
    <xf numFmtId="165" fontId="3" fillId="0" borderId="0" xfId="9" applyNumberFormat="1" applyFont="1" applyFill="1" applyBorder="1" applyAlignment="1">
      <alignmen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7" fillId="0" borderId="0" xfId="9" applyNumberFormat="1" applyFont="1" applyBorder="1" applyAlignment="1">
      <alignment horizontal="left" vertical="center" indent="2"/>
    </xf>
    <xf numFmtId="165" fontId="7" fillId="0" borderId="0" xfId="3" applyNumberFormat="1" applyFont="1" applyBorder="1" applyAlignment="1">
      <alignment horizontal="left" vertical="center" wrapText="1" indent="2"/>
    </xf>
    <xf numFmtId="165" fontId="13" fillId="0" borderId="0" xfId="3" applyNumberFormat="1" applyFont="1" applyBorder="1" applyAlignment="1">
      <alignment horizontal="left" vertical="center" indent="1"/>
    </xf>
    <xf numFmtId="165" fontId="4" fillId="0" borderId="0" xfId="9" applyNumberFormat="1" applyFont="1" applyBorder="1" applyAlignment="1">
      <alignment horizontal="left" vertical="center" indent="2"/>
    </xf>
    <xf numFmtId="165" fontId="7" fillId="0" borderId="0" xfId="9" applyNumberFormat="1" applyFont="1" applyBorder="1" applyAlignment="1">
      <alignment horizontal="left" vertical="center" indent="3"/>
    </xf>
    <xf numFmtId="165" fontId="17" fillId="0" borderId="0" xfId="3" applyNumberFormat="1" applyFont="1" applyBorder="1" applyAlignment="1">
      <alignment horizontal="left" vertical="center" indent="1"/>
    </xf>
    <xf numFmtId="165" fontId="7" fillId="0" borderId="0" xfId="3" applyNumberFormat="1" applyFont="1" applyBorder="1" applyAlignment="1">
      <alignment horizontal="left" vertical="center" indent="3"/>
    </xf>
    <xf numFmtId="165" fontId="13" fillId="0" borderId="0" xfId="9" applyNumberFormat="1" applyFont="1" applyBorder="1" applyAlignment="1">
      <alignment horizontal="left" vertical="center" indent="1"/>
    </xf>
    <xf numFmtId="2" fontId="13" fillId="0" borderId="0" xfId="8" applyNumberFormat="1" applyFont="1" applyFill="1" applyAlignment="1">
      <alignment horizontal="left" vertical="center"/>
    </xf>
    <xf numFmtId="165" fontId="13" fillId="0" borderId="0" xfId="9" applyNumberFormat="1" applyFont="1" applyFill="1" applyBorder="1" applyAlignment="1">
      <alignment horizontal="left" vertical="center" indent="1"/>
    </xf>
    <xf numFmtId="165" fontId="13" fillId="0" borderId="0" xfId="9" applyNumberFormat="1" applyFont="1" applyFill="1" applyBorder="1" applyAlignment="1">
      <alignment horizontal="left" vertical="center"/>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indent="1"/>
    </xf>
    <xf numFmtId="165" fontId="4" fillId="0" borderId="0" xfId="5" applyNumberFormat="1" applyFont="1" applyFill="1" applyBorder="1" applyAlignment="1">
      <alignment horizontal="left" vertical="center" indent="2"/>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7"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7" xfId="4" applyNumberFormat="1" applyFont="1" applyFill="1" applyBorder="1"/>
    <xf numFmtId="165" fontId="3" fillId="0" borderId="1" xfId="4" applyNumberFormat="1" applyFont="1" applyFill="1" applyBorder="1"/>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3" fillId="0" borderId="0" xfId="9" applyNumberFormat="1" applyFont="1" applyBorder="1" applyAlignment="1">
      <alignment horizontal="left" vertical="center" wrapText="1" indent="1"/>
    </xf>
    <xf numFmtId="165" fontId="13" fillId="0" borderId="0" xfId="3" applyNumberFormat="1" applyFont="1" applyBorder="1" applyAlignment="1">
      <alignment horizontal="left" vertical="center" indent="2"/>
    </xf>
    <xf numFmtId="165" fontId="17" fillId="0" borderId="0" xfId="9" applyNumberFormat="1" applyFont="1" applyBorder="1" applyAlignment="1">
      <alignment horizontal="left" vertical="center" indent="2"/>
    </xf>
    <xf numFmtId="165" fontId="17" fillId="0" borderId="0" xfId="3" applyNumberFormat="1" applyFont="1" applyBorder="1" applyAlignment="1">
      <alignment horizontal="left" vertical="center" indent="2"/>
    </xf>
    <xf numFmtId="165" fontId="13" fillId="0" borderId="2" xfId="1" applyNumberFormat="1" applyFont="1" applyBorder="1" applyAlignment="1">
      <alignment vertical="center" wrapText="1"/>
    </xf>
    <xf numFmtId="0" fontId="3" fillId="0" borderId="0" xfId="4" applyFont="1" applyFill="1" applyBorder="1" applyAlignment="1">
      <alignment horizontal="centerContinuous" vertical="center"/>
    </xf>
    <xf numFmtId="0" fontId="28" fillId="0" borderId="0" xfId="12" applyFont="1" applyAlignment="1">
      <alignment vertical="center"/>
    </xf>
    <xf numFmtId="165" fontId="3" fillId="0" borderId="0" xfId="9" applyNumberFormat="1" applyFont="1" applyFill="1" applyBorder="1" applyAlignment="1">
      <alignment horizontal="left" vertical="center" wrapText="1"/>
    </xf>
    <xf numFmtId="165" fontId="3" fillId="0" borderId="16" xfId="9" applyNumberFormat="1" applyFont="1" applyFill="1" applyBorder="1" applyAlignment="1">
      <alignment horizontal="left" vertical="center" wrapText="1"/>
    </xf>
    <xf numFmtId="165" fontId="13" fillId="0" borderId="0" xfId="0" applyNumberFormat="1" applyFont="1" applyFill="1" applyBorder="1" applyAlignment="1">
      <alignment horizontal="left" vertical="top" wrapText="1"/>
    </xf>
    <xf numFmtId="165" fontId="7" fillId="0" borderId="0" xfId="9" applyNumberFormat="1" applyFont="1" applyFill="1" applyAlignment="1">
      <alignment horizontal="left" vertical="top" wrapText="1" indent="1"/>
    </xf>
    <xf numFmtId="165" fontId="13" fillId="0" borderId="22" xfId="0" applyNumberFormat="1" applyFont="1" applyFill="1" applyBorder="1" applyAlignment="1">
      <alignment horizontal="left" vertical="center" wrapText="1"/>
    </xf>
    <xf numFmtId="165" fontId="13" fillId="0" borderId="24" xfId="9" applyNumberFormat="1" applyFont="1" applyBorder="1" applyAlignment="1">
      <alignment horizontal="left" vertical="center" wrapText="1"/>
    </xf>
    <xf numFmtId="0" fontId="7" fillId="4" borderId="0" xfId="0" applyFont="1" applyFill="1"/>
    <xf numFmtId="165" fontId="29" fillId="4" borderId="12" xfId="0" applyNumberFormat="1" applyFont="1" applyFill="1" applyBorder="1" applyAlignment="1">
      <alignment horizontal="right"/>
    </xf>
    <xf numFmtId="165" fontId="24" fillId="4" borderId="12" xfId="0" applyNumberFormat="1" applyFont="1" applyFill="1" applyBorder="1" applyAlignment="1">
      <alignment horizontal="right"/>
    </xf>
    <xf numFmtId="165" fontId="24" fillId="3" borderId="12" xfId="4" applyNumberFormat="1" applyFont="1" applyFill="1" applyBorder="1" applyAlignment="1">
      <alignment horizontal="right"/>
    </xf>
    <xf numFmtId="0" fontId="15" fillId="4" borderId="0" xfId="0" applyFont="1" applyFill="1" applyAlignment="1">
      <alignment horizontal="left" wrapText="1" indent="1"/>
    </xf>
    <xf numFmtId="165" fontId="29" fillId="4" borderId="0" xfId="0" applyNumberFormat="1" applyFont="1" applyFill="1" applyBorder="1" applyAlignment="1">
      <alignment horizontal="right"/>
    </xf>
    <xf numFmtId="165" fontId="5" fillId="4" borderId="0" xfId="0" applyNumberFormat="1" applyFont="1" applyFill="1" applyBorder="1" applyAlignment="1">
      <alignment horizontal="right"/>
    </xf>
    <xf numFmtId="165" fontId="4" fillId="0" borderId="0" xfId="4" applyNumberFormat="1" applyFont="1" applyBorder="1" applyAlignment="1">
      <alignment horizontal="left" vertical="center" wrapText="1" indent="1"/>
    </xf>
    <xf numFmtId="165" fontId="30" fillId="0" borderId="0" xfId="13" applyNumberFormat="1" applyFont="1" applyBorder="1" applyAlignment="1">
      <alignment horizontal="right" vertical="center" wrapText="1"/>
    </xf>
    <xf numFmtId="165" fontId="25" fillId="0" borderId="0" xfId="13" applyNumberFormat="1" applyFont="1" applyBorder="1">
      <alignment vertical="center"/>
    </xf>
    <xf numFmtId="165" fontId="25" fillId="0" borderId="0" xfId="13" applyNumberFormat="1" applyFont="1" applyBorder="1" applyAlignment="1">
      <alignment horizontal="left" vertical="center" indent="1"/>
    </xf>
    <xf numFmtId="165" fontId="31" fillId="0" borderId="0" xfId="13" applyNumberFormat="1" applyFont="1" applyBorder="1" applyAlignment="1">
      <alignment horizontal="left" vertical="center" wrapText="1" indent="2"/>
    </xf>
    <xf numFmtId="165" fontId="25" fillId="0" borderId="0" xfId="1" applyNumberFormat="1" applyFont="1" applyFill="1" applyBorder="1" applyAlignment="1">
      <alignment horizontal="right"/>
    </xf>
    <xf numFmtId="165" fontId="25" fillId="3" borderId="0" xfId="13" applyNumberFormat="1" applyFont="1" applyFill="1" applyBorder="1" applyAlignment="1">
      <alignment horizontal="right"/>
    </xf>
    <xf numFmtId="165" fontId="25" fillId="0" borderId="9" xfId="1" applyNumberFormat="1" applyFont="1" applyFill="1" applyBorder="1" applyAlignment="1">
      <alignment horizontal="right"/>
    </xf>
    <xf numFmtId="165" fontId="25" fillId="3" borderId="9" xfId="13" applyNumberFormat="1" applyFont="1" applyFill="1" applyBorder="1" applyAlignment="1">
      <alignment horizontal="right"/>
    </xf>
    <xf numFmtId="165" fontId="30" fillId="0" borderId="10" xfId="3" applyNumberFormat="1" applyFont="1" applyBorder="1" applyAlignment="1">
      <alignment horizontal="left" vertical="center" wrapText="1"/>
    </xf>
    <xf numFmtId="165" fontId="30" fillId="0" borderId="10" xfId="1" applyNumberFormat="1" applyFont="1" applyFill="1" applyBorder="1" applyAlignment="1">
      <alignment horizontal="right"/>
    </xf>
    <xf numFmtId="165" fontId="30" fillId="3" borderId="9" xfId="13" applyNumberFormat="1" applyFont="1" applyFill="1" applyBorder="1" applyAlignment="1">
      <alignment horizontal="right"/>
    </xf>
    <xf numFmtId="0" fontId="26" fillId="0" borderId="0" xfId="17" applyFont="1" applyFill="1">
      <alignment wrapText="1"/>
    </xf>
    <xf numFmtId="165" fontId="25" fillId="0" borderId="0" xfId="13" applyNumberFormat="1" applyFont="1" applyBorder="1" applyAlignment="1">
      <alignment horizontal="left" vertical="center" wrapText="1" indent="1"/>
    </xf>
    <xf numFmtId="165" fontId="13" fillId="0" borderId="0" xfId="15" applyNumberFormat="1" applyFont="1" applyBorder="1" applyAlignment="1">
      <alignment horizontal="left" vertical="center" wrapText="1" indent="1"/>
    </xf>
    <xf numFmtId="165" fontId="7" fillId="0" borderId="0" xfId="1" applyNumberFormat="1" applyFont="1" applyFill="1" applyBorder="1" applyAlignment="1">
      <alignment horizontal="right"/>
    </xf>
    <xf numFmtId="165" fontId="4" fillId="3" borderId="0" xfId="13" applyNumberFormat="1" applyFont="1" applyFill="1" applyBorder="1" applyAlignment="1">
      <alignment horizontal="right"/>
    </xf>
    <xf numFmtId="165" fontId="4" fillId="0" borderId="0" xfId="13" applyNumberFormat="1" applyFont="1" applyAlignment="1">
      <alignment horizontal="right"/>
    </xf>
    <xf numFmtId="165" fontId="4" fillId="0" borderId="0" xfId="13" applyNumberFormat="1" applyFont="1" applyBorder="1" applyAlignment="1">
      <alignment horizontal="left" vertical="center" wrapText="1"/>
    </xf>
    <xf numFmtId="0" fontId="4" fillId="0" borderId="0" xfId="4" applyFont="1" applyBorder="1" applyAlignment="1">
      <alignment wrapText="1"/>
    </xf>
    <xf numFmtId="0" fontId="4" fillId="0" borderId="0" xfId="4" applyFont="1" applyBorder="1" applyAlignment="1">
      <alignment horizontal="left" wrapText="1" indent="1"/>
    </xf>
    <xf numFmtId="165" fontId="3" fillId="3" borderId="9" xfId="13" applyNumberFormat="1" applyFont="1" applyFill="1" applyBorder="1" applyAlignment="1">
      <alignment horizontal="right"/>
    </xf>
    <xf numFmtId="165" fontId="3" fillId="0" borderId="10" xfId="1" applyNumberFormat="1" applyFont="1" applyFill="1" applyBorder="1" applyAlignment="1">
      <alignment horizontal="right"/>
    </xf>
    <xf numFmtId="165" fontId="4" fillId="3" borderId="9" xfId="13" applyNumberFormat="1" applyFont="1" applyFill="1" applyBorder="1" applyAlignment="1">
      <alignment horizontal="right"/>
    </xf>
    <xf numFmtId="165" fontId="4" fillId="0" borderId="0" xfId="1" applyNumberFormat="1" applyFont="1" applyFill="1" applyBorder="1" applyAlignment="1">
      <alignment horizontal="right"/>
    </xf>
    <xf numFmtId="165" fontId="4" fillId="0" borderId="9" xfId="1" applyNumberFormat="1" applyFont="1" applyFill="1" applyBorder="1" applyAlignment="1">
      <alignment horizontal="right"/>
    </xf>
    <xf numFmtId="0" fontId="4" fillId="0" borderId="0" xfId="4" applyFont="1" applyBorder="1" applyAlignment="1">
      <alignment vertical="top" wrapText="1"/>
    </xf>
    <xf numFmtId="165" fontId="7" fillId="0" borderId="0" xfId="1" applyNumberFormat="1" applyFont="1" applyBorder="1" applyAlignment="1">
      <alignment vertical="center"/>
    </xf>
    <xf numFmtId="165" fontId="4" fillId="0" borderId="0" xfId="9" applyNumberFormat="1" applyFont="1" applyFill="1" applyBorder="1" applyAlignment="1">
      <alignment horizontal="right"/>
    </xf>
    <xf numFmtId="165" fontId="5" fillId="0" borderId="0" xfId="1" applyNumberFormat="1" applyFont="1" applyBorder="1" applyAlignment="1">
      <alignment vertical="center"/>
    </xf>
    <xf numFmtId="165" fontId="5" fillId="3" borderId="0" xfId="1" applyNumberFormat="1" applyFont="1" applyFill="1" applyBorder="1" applyAlignment="1">
      <alignment vertical="center"/>
    </xf>
    <xf numFmtId="165" fontId="3" fillId="0" borderId="0" xfId="1" applyNumberFormat="1" applyFont="1" applyBorder="1" applyAlignment="1">
      <alignment vertical="center"/>
    </xf>
    <xf numFmtId="165" fontId="3" fillId="3" borderId="0" xfId="1" applyNumberFormat="1" applyFont="1" applyFill="1" applyBorder="1" applyAlignment="1">
      <alignment vertical="center"/>
    </xf>
    <xf numFmtId="0" fontId="4" fillId="0" borderId="0" xfId="4" applyFont="1" applyAlignment="1">
      <alignment horizontal="center"/>
    </xf>
    <xf numFmtId="164" fontId="4" fillId="3" borderId="0" xfId="4" applyNumberFormat="1" applyFont="1" applyFill="1" applyBorder="1" applyAlignment="1">
      <alignment horizontal="right"/>
    </xf>
    <xf numFmtId="166" fontId="4" fillId="0" borderId="0" xfId="4" applyNumberFormat="1" applyFont="1" applyFill="1" applyBorder="1" applyAlignment="1">
      <alignment horizontal="right"/>
    </xf>
    <xf numFmtId="0" fontId="13" fillId="0" borderId="0" xfId="12" applyFont="1" applyFill="1" applyAlignment="1">
      <alignment horizontal="center" vertical="center"/>
    </xf>
    <xf numFmtId="0" fontId="13" fillId="0" borderId="0" xfId="3" applyFont="1" applyAlignment="1">
      <alignment horizontal="center" vertical="top"/>
    </xf>
    <xf numFmtId="0" fontId="7" fillId="0" borderId="0" xfId="12" applyFont="1" applyAlignment="1">
      <alignment horizontal="center" vertical="top"/>
    </xf>
    <xf numFmtId="0" fontId="7" fillId="0" borderId="10" xfId="12" applyFont="1" applyBorder="1" applyAlignment="1">
      <alignment horizontal="center" vertical="top"/>
    </xf>
    <xf numFmtId="0" fontId="27" fillId="0" borderId="0" xfId="12" applyFont="1" applyFill="1" applyAlignment="1">
      <alignment horizontal="center" vertical="center"/>
    </xf>
    <xf numFmtId="0" fontId="7" fillId="0" borderId="16" xfId="12" applyFont="1" applyBorder="1" applyAlignment="1">
      <alignment horizontal="center" vertical="top"/>
    </xf>
    <xf numFmtId="0" fontId="7" fillId="0" borderId="0" xfId="12" applyFont="1" applyAlignment="1">
      <alignment horizontal="center" vertical="center"/>
    </xf>
    <xf numFmtId="0" fontId="7" fillId="0" borderId="0" xfId="12" applyFont="1" applyBorder="1" applyAlignment="1">
      <alignment horizontal="center" vertical="center"/>
    </xf>
    <xf numFmtId="0" fontId="13" fillId="0" borderId="0" xfId="3" applyFont="1" applyAlignment="1">
      <alignment horizontal="center" vertical="center"/>
    </xf>
    <xf numFmtId="165" fontId="3" fillId="0" borderId="10" xfId="3" applyNumberFormat="1" applyFont="1" applyBorder="1" applyAlignment="1">
      <alignment horizontal="left" vertical="center" wrapText="1"/>
    </xf>
    <xf numFmtId="165" fontId="9" fillId="0" borderId="0" xfId="3" applyNumberFormat="1" applyFont="1" applyBorder="1" applyAlignment="1">
      <alignment horizontal="left" vertical="center" wrapText="1"/>
    </xf>
    <xf numFmtId="165" fontId="5" fillId="0" borderId="0" xfId="13" applyNumberFormat="1" applyFont="1" applyBorder="1" applyAlignment="1">
      <alignment horizontal="left" vertical="center" wrapText="1" indent="2"/>
    </xf>
    <xf numFmtId="0" fontId="4" fillId="0" borderId="0" xfId="12" applyFont="1" applyAlignment="1">
      <alignment horizontal="center" vertical="top"/>
    </xf>
    <xf numFmtId="165" fontId="7" fillId="4" borderId="16" xfId="0" applyNumberFormat="1" applyFont="1" applyFill="1" applyBorder="1" applyAlignment="1">
      <alignment horizontal="right"/>
    </xf>
    <xf numFmtId="0" fontId="4" fillId="0" borderId="0" xfId="4" applyFont="1" applyBorder="1" applyAlignment="1">
      <alignment horizontal="left" wrapText="1" indent="2"/>
    </xf>
    <xf numFmtId="0" fontId="4" fillId="0" borderId="0" xfId="4" applyFont="1" applyBorder="1" applyAlignment="1">
      <alignment horizontal="left" wrapText="1" indent="3"/>
    </xf>
    <xf numFmtId="0" fontId="4" fillId="0" borderId="0" xfId="4" applyFont="1" applyBorder="1" applyAlignment="1">
      <alignment horizontal="right"/>
    </xf>
    <xf numFmtId="0" fontId="6" fillId="0" borderId="0" xfId="4" applyFont="1" applyAlignment="1">
      <alignment horizontal="right"/>
    </xf>
    <xf numFmtId="0" fontId="4" fillId="0" borderId="0" xfId="4" applyFont="1" applyBorder="1" applyAlignment="1">
      <alignment horizontal="left" vertical="top" wrapText="1" indent="2"/>
    </xf>
    <xf numFmtId="0" fontId="7" fillId="0" borderId="0" xfId="12" applyFont="1" applyAlignment="1">
      <alignment horizontal="left" vertical="top" indent="3"/>
    </xf>
    <xf numFmtId="0" fontId="7" fillId="0" borderId="0" xfId="12" applyFont="1" applyFill="1" applyAlignment="1">
      <alignment horizontal="right"/>
    </xf>
    <xf numFmtId="0" fontId="4" fillId="3" borderId="7" xfId="4" applyFont="1" applyFill="1" applyBorder="1" applyAlignment="1">
      <alignment horizontal="right" wrapText="1"/>
    </xf>
    <xf numFmtId="0" fontId="7" fillId="0" borderId="13" xfId="12" applyFont="1" applyBorder="1" applyAlignment="1">
      <alignment horizontal="right" wrapText="1"/>
    </xf>
    <xf numFmtId="165" fontId="7" fillId="0" borderId="0" xfId="12" applyNumberFormat="1" applyFont="1" applyAlignment="1">
      <alignment horizontal="right"/>
    </xf>
    <xf numFmtId="165" fontId="13" fillId="0" borderId="11" xfId="12" applyNumberFormat="1" applyFont="1" applyBorder="1" applyAlignment="1">
      <alignment horizontal="right"/>
    </xf>
    <xf numFmtId="165" fontId="13" fillId="0" borderId="0" xfId="12" applyNumberFormat="1" applyFont="1" applyBorder="1" applyAlignment="1">
      <alignment horizontal="right"/>
    </xf>
    <xf numFmtId="165" fontId="7" fillId="0" borderId="0" xfId="12" applyNumberFormat="1" applyFont="1" applyBorder="1" applyAlignment="1">
      <alignment horizontal="right"/>
    </xf>
    <xf numFmtId="165" fontId="13" fillId="0" borderId="17" xfId="12" applyNumberFormat="1" applyFont="1" applyBorder="1" applyAlignment="1">
      <alignment horizontal="right"/>
    </xf>
    <xf numFmtId="165" fontId="13" fillId="0" borderId="16" xfId="12" applyNumberFormat="1" applyFont="1" applyBorder="1" applyAlignment="1">
      <alignment horizontal="right"/>
    </xf>
    <xf numFmtId="0" fontId="7" fillId="0" borderId="0" xfId="12" applyFont="1" applyAlignment="1">
      <alignment horizontal="right"/>
    </xf>
    <xf numFmtId="0" fontId="7" fillId="0" borderId="0" xfId="12" applyFont="1" applyBorder="1" applyAlignment="1">
      <alignment horizontal="right"/>
    </xf>
    <xf numFmtId="165" fontId="3" fillId="3" borderId="11" xfId="4" applyNumberFormat="1" applyFont="1" applyFill="1" applyBorder="1" applyAlignment="1">
      <alignment horizontal="right"/>
    </xf>
    <xf numFmtId="165" fontId="3" fillId="3" borderId="0" xfId="4" applyNumberFormat="1" applyFont="1" applyFill="1" applyBorder="1" applyAlignment="1">
      <alignment horizontal="right"/>
    </xf>
    <xf numFmtId="0" fontId="13" fillId="0" borderId="0" xfId="12" applyFont="1" applyFill="1" applyAlignment="1">
      <alignment horizontal="right"/>
    </xf>
    <xf numFmtId="165" fontId="3" fillId="3" borderId="17" xfId="4" applyNumberFormat="1" applyFont="1" applyFill="1" applyBorder="1" applyAlignment="1">
      <alignment horizontal="right"/>
    </xf>
    <xf numFmtId="165" fontId="7" fillId="0" borderId="18" xfId="1" applyNumberFormat="1" applyFont="1" applyFill="1" applyBorder="1" applyAlignment="1">
      <alignment horizontal="right"/>
    </xf>
    <xf numFmtId="165" fontId="4" fillId="3" borderId="18" xfId="13" applyNumberFormat="1" applyFont="1" applyFill="1" applyBorder="1" applyAlignment="1">
      <alignment horizontal="right"/>
    </xf>
    <xf numFmtId="165" fontId="3" fillId="0" borderId="0" xfId="1" applyNumberFormat="1" applyFont="1" applyFill="1" applyBorder="1" applyAlignment="1">
      <alignment horizontal="right"/>
    </xf>
    <xf numFmtId="165" fontId="26" fillId="0" borderId="0" xfId="1" applyNumberFormat="1" applyFont="1" applyFill="1" applyBorder="1" applyAlignment="1">
      <alignment horizontal="right"/>
    </xf>
    <xf numFmtId="165" fontId="26" fillId="3" borderId="0" xfId="13" applyNumberFormat="1" applyFont="1" applyFill="1" applyBorder="1" applyAlignment="1">
      <alignment horizontal="right"/>
    </xf>
    <xf numFmtId="165" fontId="24" fillId="0" borderId="0" xfId="1" applyNumberFormat="1" applyFont="1" applyFill="1" applyBorder="1" applyAlignment="1">
      <alignment horizontal="right"/>
    </xf>
    <xf numFmtId="165" fontId="30" fillId="0" borderId="0" xfId="1" applyNumberFormat="1" applyFont="1" applyFill="1" applyBorder="1" applyAlignment="1">
      <alignment horizontal="right"/>
    </xf>
    <xf numFmtId="165" fontId="13" fillId="0" borderId="0" xfId="1" applyNumberFormat="1" applyFont="1" applyFill="1" applyBorder="1" applyAlignment="1">
      <alignment horizontal="right"/>
    </xf>
    <xf numFmtId="165" fontId="4" fillId="3" borderId="14" xfId="13" applyNumberFormat="1" applyFont="1" applyFill="1" applyBorder="1" applyAlignment="1">
      <alignment horizontal="right"/>
    </xf>
    <xf numFmtId="165" fontId="7" fillId="0" borderId="14" xfId="1" applyNumberFormat="1" applyFont="1" applyFill="1" applyBorder="1" applyAlignment="1">
      <alignment horizontal="right"/>
    </xf>
    <xf numFmtId="165" fontId="13" fillId="0" borderId="14" xfId="1" applyNumberFormat="1" applyFont="1" applyFill="1" applyBorder="1" applyAlignment="1">
      <alignment horizontal="right"/>
    </xf>
    <xf numFmtId="165" fontId="13" fillId="0" borderId="12" xfId="1" applyNumberFormat="1" applyFont="1" applyFill="1" applyBorder="1" applyAlignment="1">
      <alignment horizontal="right"/>
    </xf>
    <xf numFmtId="165" fontId="4" fillId="0" borderId="16" xfId="4" applyNumberFormat="1" applyFont="1" applyBorder="1" applyAlignment="1">
      <alignment horizontal="right" wrapText="1"/>
    </xf>
    <xf numFmtId="165" fontId="4" fillId="0" borderId="14" xfId="13" applyNumberFormat="1" applyFont="1" applyFill="1" applyBorder="1" applyAlignment="1">
      <alignment horizontal="right"/>
    </xf>
    <xf numFmtId="165" fontId="7" fillId="3" borderId="14" xfId="1" applyNumberFormat="1" applyFont="1" applyFill="1" applyBorder="1" applyAlignment="1">
      <alignment horizontal="right"/>
    </xf>
    <xf numFmtId="165" fontId="7" fillId="0" borderId="0" xfId="13" applyNumberFormat="1" applyFont="1" applyBorder="1" applyAlignment="1">
      <alignment horizontal="right"/>
    </xf>
    <xf numFmtId="165" fontId="4" fillId="0" borderId="0" xfId="13" applyNumberFormat="1" applyFont="1" applyBorder="1" applyAlignment="1">
      <alignment horizontal="right"/>
    </xf>
    <xf numFmtId="165" fontId="26" fillId="0" borderId="0" xfId="13" applyNumberFormat="1" applyFont="1" applyAlignment="1">
      <alignment horizontal="right"/>
    </xf>
    <xf numFmtId="165" fontId="25" fillId="0" borderId="0" xfId="13" applyNumberFormat="1" applyFont="1" applyBorder="1" applyAlignment="1">
      <alignment horizontal="right"/>
    </xf>
    <xf numFmtId="165" fontId="7" fillId="0" borderId="0" xfId="1" applyNumberFormat="1" applyFont="1" applyBorder="1" applyAlignment="1">
      <alignment horizontal="right"/>
    </xf>
    <xf numFmtId="165" fontId="7" fillId="3" borderId="20" xfId="1" applyNumberFormat="1" applyFont="1" applyFill="1" applyBorder="1" applyAlignment="1">
      <alignment horizontal="right"/>
    </xf>
    <xf numFmtId="165" fontId="13" fillId="0" borderId="14" xfId="1" applyNumberFormat="1" applyFont="1" applyBorder="1" applyAlignment="1">
      <alignment horizontal="right"/>
    </xf>
    <xf numFmtId="165" fontId="13" fillId="3" borderId="14" xfId="1" applyNumberFormat="1" applyFont="1" applyFill="1" applyBorder="1" applyAlignment="1">
      <alignment horizontal="right"/>
    </xf>
    <xf numFmtId="165" fontId="4" fillId="0" borderId="0" xfId="4" applyNumberFormat="1" applyFont="1" applyBorder="1" applyAlignment="1">
      <alignment horizontal="right"/>
    </xf>
    <xf numFmtId="165" fontId="7" fillId="0" borderId="0" xfId="9" applyNumberFormat="1" applyFont="1" applyBorder="1" applyAlignment="1">
      <alignment horizontal="left" vertical="center" wrapText="1" indent="2"/>
    </xf>
    <xf numFmtId="165" fontId="7" fillId="0" borderId="14" xfId="0" applyNumberFormat="1" applyFont="1" applyFill="1" applyBorder="1" applyAlignment="1">
      <alignment horizontal="right" wrapText="1"/>
    </xf>
    <xf numFmtId="165" fontId="7" fillId="3" borderId="14" xfId="0" applyNumberFormat="1" applyFont="1" applyFill="1" applyBorder="1" applyAlignment="1">
      <alignment horizontal="right" wrapText="1"/>
    </xf>
    <xf numFmtId="165" fontId="13" fillId="0"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0" fontId="13" fillId="0" borderId="0" xfId="8" applyFont="1" applyBorder="1" applyAlignment="1">
      <alignment horizontal="right" wrapText="1"/>
    </xf>
    <xf numFmtId="0" fontId="7" fillId="0" borderId="0" xfId="8" applyFont="1" applyAlignment="1">
      <alignment horizontal="right"/>
    </xf>
    <xf numFmtId="165" fontId="7" fillId="0" borderId="0" xfId="8" applyNumberFormat="1" applyFont="1" applyFill="1" applyAlignment="1">
      <alignment horizontal="right"/>
    </xf>
    <xf numFmtId="165" fontId="7" fillId="0" borderId="0" xfId="8" applyNumberFormat="1" applyFont="1" applyAlignment="1">
      <alignment horizontal="right"/>
    </xf>
    <xf numFmtId="165" fontId="7" fillId="3" borderId="0" xfId="1" applyNumberFormat="1" applyFont="1" applyFill="1" applyBorder="1" applyAlignment="1">
      <alignment horizontal="right"/>
    </xf>
    <xf numFmtId="165" fontId="13" fillId="0" borderId="6" xfId="1" applyNumberFormat="1" applyFont="1" applyBorder="1" applyAlignment="1">
      <alignment horizontal="right"/>
    </xf>
    <xf numFmtId="165" fontId="13" fillId="3" borderId="6" xfId="1" applyNumberFormat="1" applyFont="1" applyFill="1" applyBorder="1" applyAlignment="1">
      <alignment horizontal="right"/>
    </xf>
    <xf numFmtId="165" fontId="13" fillId="0" borderId="7" xfId="1" applyNumberFormat="1" applyFont="1" applyBorder="1" applyAlignment="1">
      <alignment horizontal="right"/>
    </xf>
    <xf numFmtId="165" fontId="13" fillId="3" borderId="7" xfId="1" applyNumberFormat="1" applyFont="1" applyFill="1" applyBorder="1" applyAlignment="1">
      <alignment horizontal="right"/>
    </xf>
    <xf numFmtId="165" fontId="13" fillId="0" borderId="2" xfId="1" applyNumberFormat="1" applyFont="1" applyBorder="1" applyAlignment="1">
      <alignment horizontal="right"/>
    </xf>
    <xf numFmtId="165" fontId="13" fillId="3" borderId="2" xfId="1" applyNumberFormat="1" applyFont="1" applyFill="1" applyBorder="1" applyAlignment="1">
      <alignment horizontal="right"/>
    </xf>
    <xf numFmtId="0" fontId="7" fillId="0" borderId="0" xfId="8" applyFont="1" applyFill="1" applyBorder="1" applyAlignment="1">
      <alignment horizontal="right"/>
    </xf>
    <xf numFmtId="0" fontId="7" fillId="0" borderId="0" xfId="8" applyFont="1" applyBorder="1" applyAlignment="1">
      <alignment horizontal="right"/>
    </xf>
    <xf numFmtId="165" fontId="17" fillId="0" borderId="6" xfId="1" applyNumberFormat="1" applyFont="1" applyBorder="1" applyAlignment="1">
      <alignment horizontal="right"/>
    </xf>
    <xf numFmtId="165" fontId="17" fillId="3" borderId="6" xfId="1" applyNumberFormat="1" applyFont="1" applyFill="1" applyBorder="1" applyAlignment="1">
      <alignment horizontal="right"/>
    </xf>
    <xf numFmtId="165" fontId="13" fillId="0" borderId="4" xfId="1" applyNumberFormat="1" applyFont="1" applyBorder="1" applyAlignment="1">
      <alignment horizontal="right"/>
    </xf>
    <xf numFmtId="165" fontId="13" fillId="3" borderId="4" xfId="1" applyNumberFormat="1" applyFont="1" applyFill="1" applyBorder="1" applyAlignment="1">
      <alignment horizontal="right"/>
    </xf>
    <xf numFmtId="2" fontId="7" fillId="0" borderId="0" xfId="8" applyNumberFormat="1" applyFont="1" applyAlignment="1">
      <alignment horizontal="right"/>
    </xf>
    <xf numFmtId="2" fontId="13" fillId="0" borderId="0" xfId="8" applyNumberFormat="1" applyFont="1" applyFill="1" applyAlignment="1">
      <alignment horizontal="right"/>
    </xf>
    <xf numFmtId="165" fontId="13" fillId="0" borderId="3" xfId="1" applyNumberFormat="1" applyFont="1" applyBorder="1" applyAlignment="1">
      <alignment horizontal="right"/>
    </xf>
    <xf numFmtId="165" fontId="7" fillId="0" borderId="19" xfId="1" applyNumberFormat="1" applyFont="1" applyBorder="1" applyAlignment="1">
      <alignment horizontal="right"/>
    </xf>
    <xf numFmtId="165" fontId="7" fillId="0" borderId="0" xfId="2" applyNumberFormat="1" applyFont="1" applyBorder="1" applyAlignment="1">
      <alignment horizontal="right"/>
    </xf>
    <xf numFmtId="165" fontId="13" fillId="0" borderId="23" xfId="1" applyNumberFormat="1" applyFont="1" applyBorder="1" applyAlignment="1">
      <alignment horizontal="right"/>
    </xf>
    <xf numFmtId="0" fontId="13" fillId="0" borderId="0" xfId="9" applyFont="1" applyFill="1" applyAlignment="1">
      <alignment vertical="center"/>
    </xf>
    <xf numFmtId="165" fontId="4" fillId="0" borderId="23" xfId="9" applyNumberFormat="1" applyFont="1" applyFill="1" applyBorder="1" applyAlignment="1">
      <alignment horizontal="right" wrapText="1"/>
    </xf>
    <xf numFmtId="165" fontId="4" fillId="3" borderId="23" xfId="9" applyNumberFormat="1" applyFont="1" applyFill="1" applyBorder="1" applyAlignment="1">
      <alignment horizontal="right" wrapText="1"/>
    </xf>
    <xf numFmtId="0" fontId="7" fillId="0" borderId="0" xfId="9" applyFont="1" applyFill="1" applyAlignment="1">
      <alignment horizontal="right"/>
    </xf>
    <xf numFmtId="0" fontId="7" fillId="0" borderId="0" xfId="9" applyFont="1" applyAlignment="1">
      <alignment horizontal="right"/>
    </xf>
    <xf numFmtId="165" fontId="13" fillId="0" borderId="15" xfId="1" applyNumberFormat="1" applyFont="1" applyBorder="1" applyAlignment="1">
      <alignment horizontal="right"/>
    </xf>
    <xf numFmtId="165" fontId="13" fillId="3" borderId="15" xfId="1" applyNumberFormat="1" applyFont="1" applyFill="1" applyBorder="1" applyAlignment="1">
      <alignment horizontal="right"/>
    </xf>
    <xf numFmtId="165" fontId="13" fillId="0" borderId="59" xfId="1" applyNumberFormat="1" applyFont="1" applyBorder="1" applyAlignment="1">
      <alignment horizontal="right"/>
    </xf>
    <xf numFmtId="165" fontId="13" fillId="3" borderId="59" xfId="1" applyNumberFormat="1" applyFont="1" applyFill="1" applyBorder="1" applyAlignment="1">
      <alignment horizontal="right"/>
    </xf>
    <xf numFmtId="165" fontId="13" fillId="0" borderId="19" xfId="1" applyNumberFormat="1" applyFont="1" applyBorder="1" applyAlignment="1">
      <alignment horizontal="right"/>
    </xf>
    <xf numFmtId="165" fontId="13" fillId="3" borderId="19" xfId="1" applyNumberFormat="1" applyFont="1" applyFill="1" applyBorder="1" applyAlignment="1">
      <alignment horizontal="right"/>
    </xf>
    <xf numFmtId="165" fontId="13" fillId="0" borderId="17" xfId="1" applyNumberFormat="1" applyFont="1" applyBorder="1" applyAlignment="1">
      <alignment horizontal="right"/>
    </xf>
    <xf numFmtId="165" fontId="13" fillId="3" borderId="17" xfId="1" applyNumberFormat="1" applyFont="1" applyFill="1" applyBorder="1" applyAlignment="1">
      <alignment horizontal="right"/>
    </xf>
    <xf numFmtId="165" fontId="13" fillId="0" borderId="0" xfId="1" applyNumberFormat="1" applyFont="1" applyBorder="1" applyAlignment="1">
      <alignment horizontal="right"/>
    </xf>
    <xf numFmtId="165" fontId="13" fillId="0" borderId="24" xfId="1" applyNumberFormat="1" applyFont="1" applyBorder="1" applyAlignment="1">
      <alignment horizontal="right"/>
    </xf>
    <xf numFmtId="165" fontId="13" fillId="3" borderId="24" xfId="1" applyNumberFormat="1" applyFont="1" applyFill="1" applyBorder="1" applyAlignment="1">
      <alignment horizontal="right"/>
    </xf>
    <xf numFmtId="0" fontId="4" fillId="0" borderId="0" xfId="5" applyFont="1" applyFill="1" applyAlignment="1">
      <alignment horizontal="right"/>
    </xf>
    <xf numFmtId="0" fontId="4" fillId="2" borderId="0" xfId="5" applyFont="1" applyFill="1" applyAlignment="1">
      <alignment horizontal="right"/>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3" fillId="0" borderId="7" xfId="2" applyNumberFormat="1" applyFont="1" applyFill="1" applyBorder="1" applyAlignment="1">
      <alignment horizontal="right"/>
    </xf>
    <xf numFmtId="165" fontId="3" fillId="3" borderId="7" xfId="2" applyNumberFormat="1" applyFont="1" applyFill="1" applyBorder="1" applyAlignment="1">
      <alignment horizontal="right"/>
    </xf>
    <xf numFmtId="165" fontId="4" fillId="0" borderId="0" xfId="5" applyNumberFormat="1" applyFont="1" applyFill="1" applyAlignment="1">
      <alignment horizontal="right"/>
    </xf>
    <xf numFmtId="165" fontId="3" fillId="0" borderId="17" xfId="5" applyNumberFormat="1" applyFont="1" applyFill="1" applyBorder="1" applyAlignment="1">
      <alignment horizontal="right"/>
    </xf>
    <xf numFmtId="165" fontId="3" fillId="3" borderId="17" xfId="2" applyNumberFormat="1" applyFont="1" applyFill="1" applyBorder="1" applyAlignment="1">
      <alignment horizontal="right"/>
    </xf>
    <xf numFmtId="165" fontId="21" fillId="0" borderId="0" xfId="5" applyNumberFormat="1" applyFont="1" applyFill="1" applyAlignment="1">
      <alignment horizontal="right"/>
    </xf>
    <xf numFmtId="0" fontId="21" fillId="0" borderId="0" xfId="5" applyFont="1" applyFill="1" applyAlignment="1">
      <alignment horizontal="right"/>
    </xf>
    <xf numFmtId="0" fontId="21" fillId="0" borderId="0" xfId="5" applyFont="1" applyAlignment="1">
      <alignment horizontal="right"/>
    </xf>
    <xf numFmtId="165" fontId="13" fillId="3" borderId="15" xfId="9" applyNumberFormat="1" applyFont="1" applyFill="1" applyBorder="1" applyAlignment="1">
      <alignment horizontal="right"/>
    </xf>
    <xf numFmtId="165" fontId="13" fillId="0" borderId="4" xfId="9" applyNumberFormat="1" applyFont="1" applyBorder="1" applyAlignment="1">
      <alignment horizontal="right"/>
    </xf>
    <xf numFmtId="165" fontId="13" fillId="3" borderId="2" xfId="9" applyNumberFormat="1" applyFont="1" applyFill="1" applyBorder="1" applyAlignment="1">
      <alignment horizontal="right"/>
    </xf>
    <xf numFmtId="165" fontId="17" fillId="0" borderId="3" xfId="1" applyNumberFormat="1" applyFont="1" applyBorder="1" applyAlignment="1">
      <alignment horizontal="right"/>
    </xf>
    <xf numFmtId="165" fontId="17" fillId="3" borderId="3" xfId="1" applyNumberFormat="1" applyFont="1" applyFill="1" applyBorder="1" applyAlignment="1">
      <alignment horizontal="right"/>
    </xf>
    <xf numFmtId="165" fontId="7" fillId="0" borderId="1" xfId="1" applyNumberFormat="1" applyFont="1" applyBorder="1" applyAlignment="1">
      <alignment horizontal="right"/>
    </xf>
    <xf numFmtId="165" fontId="7" fillId="3" borderId="1" xfId="1" applyNumberFormat="1" applyFont="1" applyFill="1" applyBorder="1" applyAlignment="1">
      <alignment horizontal="right"/>
    </xf>
    <xf numFmtId="165" fontId="13" fillId="3" borderId="0" xfId="1" applyNumberFormat="1" applyFont="1" applyFill="1" applyBorder="1" applyAlignment="1">
      <alignment horizontal="right"/>
    </xf>
    <xf numFmtId="0" fontId="7" fillId="0" borderId="0" xfId="9" applyFont="1" applyBorder="1" applyAlignment="1">
      <alignment horizontal="right"/>
    </xf>
    <xf numFmtId="165" fontId="13" fillId="4" borderId="3" xfId="1" applyNumberFormat="1" applyFont="1" applyFill="1" applyBorder="1" applyAlignment="1">
      <alignment horizontal="right"/>
    </xf>
    <xf numFmtId="165" fontId="13" fillId="3" borderId="3" xfId="1" applyNumberFormat="1" applyFont="1" applyFill="1" applyBorder="1" applyAlignment="1">
      <alignment horizontal="right"/>
    </xf>
    <xf numFmtId="165" fontId="7" fillId="0" borderId="3" xfId="1" applyNumberFormat="1" applyFont="1" applyBorder="1" applyAlignment="1">
      <alignment horizontal="right"/>
    </xf>
    <xf numFmtId="165" fontId="7" fillId="3" borderId="3" xfId="1" applyNumberFormat="1" applyFont="1" applyFill="1" applyBorder="1" applyAlignment="1">
      <alignment horizontal="right"/>
    </xf>
    <xf numFmtId="165" fontId="13" fillId="0" borderId="8" xfId="1" applyNumberFormat="1" applyFont="1" applyBorder="1" applyAlignment="1">
      <alignment horizontal="right"/>
    </xf>
    <xf numFmtId="165" fontId="13" fillId="3" borderId="8" xfId="1" applyNumberFormat="1" applyFont="1" applyFill="1" applyBorder="1" applyAlignment="1">
      <alignment horizontal="right"/>
    </xf>
    <xf numFmtId="0" fontId="7" fillId="4" borderId="0" xfId="0" applyFont="1" applyFill="1" applyAlignment="1">
      <alignment horizontal="right"/>
    </xf>
    <xf numFmtId="165" fontId="15" fillId="4" borderId="0" xfId="0" applyNumberFormat="1" applyFont="1" applyFill="1" applyAlignment="1">
      <alignment horizontal="right"/>
    </xf>
    <xf numFmtId="165" fontId="7" fillId="4" borderId="0" xfId="0" applyNumberFormat="1" applyFont="1" applyFill="1" applyAlignment="1">
      <alignment horizontal="right"/>
    </xf>
    <xf numFmtId="165" fontId="15" fillId="4" borderId="17" xfId="0" applyNumberFormat="1" applyFont="1" applyFill="1" applyBorder="1" applyAlignment="1">
      <alignment horizontal="right"/>
    </xf>
    <xf numFmtId="165" fontId="17" fillId="4" borderId="17" xfId="0" applyNumberFormat="1" applyFont="1" applyFill="1" applyBorder="1" applyAlignment="1">
      <alignment horizontal="right"/>
    </xf>
    <xf numFmtId="165" fontId="13" fillId="4" borderId="16" xfId="0" applyNumberFormat="1" applyFont="1" applyFill="1" applyBorder="1" applyAlignment="1">
      <alignment horizontal="right"/>
    </xf>
    <xf numFmtId="0" fontId="7" fillId="4" borderId="17" xfId="0" applyFont="1" applyFill="1" applyBorder="1" applyAlignment="1">
      <alignment horizontal="right"/>
    </xf>
    <xf numFmtId="165" fontId="5" fillId="0" borderId="0" xfId="4" applyNumberFormat="1" applyFont="1" applyFill="1" applyBorder="1" applyAlignment="1">
      <alignment horizontal="right"/>
    </xf>
    <xf numFmtId="165" fontId="17" fillId="4" borderId="16" xfId="0" applyNumberFormat="1" applyFont="1" applyFill="1" applyBorder="1" applyAlignment="1">
      <alignment horizontal="right"/>
    </xf>
    <xf numFmtId="165" fontId="7" fillId="0" borderId="14" xfId="1" applyNumberFormat="1" applyFont="1" applyBorder="1" applyAlignment="1">
      <alignment horizontal="right"/>
    </xf>
    <xf numFmtId="165" fontId="3" fillId="3" borderId="14" xfId="13" applyNumberFormat="1" applyFont="1" applyFill="1" applyBorder="1" applyAlignment="1">
      <alignment horizontal="right"/>
    </xf>
    <xf numFmtId="0" fontId="13" fillId="0" borderId="0" xfId="0" applyFont="1" applyFill="1"/>
    <xf numFmtId="0" fontId="7" fillId="0" borderId="0" xfId="0" applyFont="1" applyFill="1" applyAlignment="1">
      <alignment horizontal="right"/>
    </xf>
    <xf numFmtId="165" fontId="13" fillId="0" borderId="4" xfId="15" applyNumberFormat="1" applyFont="1" applyBorder="1" applyAlignment="1">
      <alignment horizontal="left" vertical="center" wrapText="1"/>
    </xf>
    <xf numFmtId="165" fontId="7" fillId="0" borderId="0" xfId="15" applyNumberFormat="1" applyFont="1" applyBorder="1" applyAlignment="1">
      <alignment horizontal="right"/>
    </xf>
    <xf numFmtId="165" fontId="7" fillId="3" borderId="0" xfId="15" applyNumberFormat="1" applyFont="1" applyFill="1" applyBorder="1" applyAlignment="1">
      <alignment horizontal="right"/>
    </xf>
    <xf numFmtId="165" fontId="13" fillId="0" borderId="15" xfId="15" applyNumberFormat="1" applyFont="1" applyFill="1" applyBorder="1" applyAlignment="1">
      <alignment horizontal="right"/>
    </xf>
    <xf numFmtId="165" fontId="13" fillId="3" borderId="15" xfId="15" applyNumberFormat="1" applyFont="1" applyFill="1" applyBorder="1" applyAlignment="1">
      <alignment horizontal="right"/>
    </xf>
    <xf numFmtId="165" fontId="15" fillId="0" borderId="0" xfId="15" applyNumberFormat="1" applyFont="1" applyFill="1" applyBorder="1" applyAlignment="1">
      <alignment vertical="center"/>
    </xf>
    <xf numFmtId="165" fontId="15" fillId="0" borderId="0" xfId="15" applyNumberFormat="1" applyFont="1" applyFill="1" applyBorder="1" applyAlignment="1">
      <alignment horizontal="right"/>
    </xf>
    <xf numFmtId="165" fontId="17" fillId="0" borderId="15" xfId="15" applyNumberFormat="1" applyFont="1" applyFill="1" applyBorder="1" applyAlignment="1">
      <alignment horizontal="right"/>
    </xf>
    <xf numFmtId="165" fontId="15" fillId="0" borderId="0" xfId="16" applyNumberFormat="1" applyFont="1" applyFill="1" applyBorder="1" applyAlignment="1">
      <alignment vertical="center"/>
    </xf>
    <xf numFmtId="165" fontId="17" fillId="0" borderId="15" xfId="16" applyNumberFormat="1" applyFont="1" applyFill="1" applyBorder="1" applyAlignment="1">
      <alignment vertical="center"/>
    </xf>
    <xf numFmtId="165" fontId="4" fillId="0" borderId="0" xfId="9" applyNumberFormat="1" applyFont="1" applyFill="1" applyBorder="1" applyAlignment="1">
      <alignment horizontal="left" vertical="center" wrapText="1" indent="2"/>
    </xf>
    <xf numFmtId="165" fontId="3" fillId="3" borderId="2" xfId="0" applyNumberFormat="1" applyFont="1" applyFill="1" applyBorder="1" applyAlignment="1">
      <alignment horizontal="right" wrapText="1"/>
    </xf>
    <xf numFmtId="165" fontId="13" fillId="0" borderId="12" xfId="9" applyNumberFormat="1" applyFont="1" applyBorder="1" applyAlignment="1">
      <alignment wrapText="1"/>
    </xf>
    <xf numFmtId="204" fontId="7" fillId="0" borderId="0" xfId="10561" applyNumberFormat="1" applyFont="1" applyAlignment="1">
      <alignment horizontal="right"/>
    </xf>
    <xf numFmtId="165" fontId="7" fillId="4" borderId="17" xfId="0" applyNumberFormat="1" applyFont="1" applyFill="1" applyBorder="1" applyAlignment="1">
      <alignment horizontal="right"/>
    </xf>
    <xf numFmtId="165" fontId="4" fillId="3" borderId="17" xfId="4" applyNumberFormat="1" applyFont="1" applyFill="1" applyBorder="1" applyAlignment="1">
      <alignment horizontal="right"/>
    </xf>
    <xf numFmtId="165" fontId="13" fillId="4" borderId="17" xfId="0" applyNumberFormat="1" applyFont="1" applyFill="1" applyBorder="1" applyAlignment="1">
      <alignment horizontal="right"/>
    </xf>
    <xf numFmtId="165" fontId="4" fillId="4" borderId="0" xfId="0" applyNumberFormat="1" applyFont="1" applyFill="1" applyBorder="1" applyAlignment="1">
      <alignment horizontal="right"/>
    </xf>
    <xf numFmtId="165" fontId="4" fillId="3" borderId="0" xfId="0" applyNumberFormat="1" applyFont="1" applyFill="1" applyAlignment="1">
      <alignment horizontal="right"/>
    </xf>
    <xf numFmtId="165" fontId="24" fillId="4" borderId="0" xfId="0" applyNumberFormat="1" applyFont="1" applyFill="1" applyBorder="1" applyAlignment="1">
      <alignment horizontal="right"/>
    </xf>
    <xf numFmtId="165" fontId="26" fillId="3" borderId="0" xfId="0" applyNumberFormat="1" applyFont="1" applyFill="1" applyAlignment="1">
      <alignment horizontal="right"/>
    </xf>
    <xf numFmtId="0" fontId="7" fillId="4" borderId="0" xfId="0" applyFont="1" applyFill="1" applyAlignment="1">
      <alignment horizontal="left" wrapText="1" indent="3"/>
    </xf>
    <xf numFmtId="165" fontId="4" fillId="0" borderId="0" xfId="13" applyNumberFormat="1" applyFont="1" applyFill="1" applyBorder="1" applyAlignment="1">
      <alignment horizontal="left" vertical="center" wrapText="1"/>
    </xf>
    <xf numFmtId="165" fontId="7" fillId="0" borderId="0" xfId="9" applyNumberFormat="1" applyFont="1" applyFill="1" applyBorder="1" applyAlignment="1">
      <alignment horizontal="left" vertical="center" indent="1"/>
    </xf>
    <xf numFmtId="0" fontId="4" fillId="0" borderId="60" xfId="4" applyNumberFormat="1" applyFont="1" applyBorder="1" applyAlignment="1">
      <alignment horizontal="center"/>
    </xf>
    <xf numFmtId="166" fontId="4" fillId="3" borderId="60" xfId="4" applyNumberFormat="1" applyFont="1" applyFill="1" applyBorder="1" applyAlignment="1">
      <alignment horizontal="right"/>
    </xf>
    <xf numFmtId="0" fontId="4" fillId="0" borderId="7" xfId="4" applyFont="1" applyFill="1" applyBorder="1" applyAlignment="1">
      <alignment horizontal="right" vertical="top" wrapText="1"/>
    </xf>
    <xf numFmtId="164" fontId="4" fillId="0" borderId="0" xfId="4" applyNumberFormat="1" applyFont="1" applyFill="1" applyBorder="1" applyAlignment="1">
      <alignment horizontal="right"/>
    </xf>
    <xf numFmtId="166" fontId="3" fillId="0" borderId="0" xfId="4" applyNumberFormat="1" applyFont="1" applyFill="1" applyBorder="1" applyAlignment="1">
      <alignment horizontal="right"/>
    </xf>
    <xf numFmtId="164" fontId="3" fillId="0" borderId="2" xfId="4" applyNumberFormat="1" applyFont="1" applyFill="1" applyBorder="1" applyAlignment="1">
      <alignment horizontal="right"/>
    </xf>
    <xf numFmtId="0" fontId="6" fillId="0" borderId="0" xfId="4" applyFont="1" applyFill="1" applyAlignment="1">
      <alignment horizontal="right"/>
    </xf>
    <xf numFmtId="166" fontId="3" fillId="0" borderId="2" xfId="4" applyNumberFormat="1" applyFont="1" applyFill="1" applyBorder="1" applyAlignment="1">
      <alignment horizontal="right"/>
    </xf>
    <xf numFmtId="165" fontId="3" fillId="0" borderId="0" xfId="4" applyNumberFormat="1" applyFont="1" applyFill="1" applyBorder="1" applyAlignment="1">
      <alignment horizontal="right"/>
    </xf>
    <xf numFmtId="0" fontId="4" fillId="0" borderId="60" xfId="4" applyFont="1" applyBorder="1" applyAlignment="1">
      <alignment horizontal="left" wrapText="1" indent="3"/>
    </xf>
    <xf numFmtId="165" fontId="7" fillId="0" borderId="60" xfId="12" applyNumberFormat="1" applyFont="1" applyBorder="1" applyAlignment="1">
      <alignment horizontal="right"/>
    </xf>
    <xf numFmtId="165" fontId="3" fillId="0" borderId="0" xfId="9" applyNumberFormat="1" applyFont="1" applyFill="1" applyBorder="1" applyAlignment="1">
      <alignment vertical="center" wrapText="1"/>
    </xf>
    <xf numFmtId="165" fontId="7" fillId="0" borderId="0" xfId="9" applyNumberFormat="1" applyFont="1" applyFill="1" applyBorder="1" applyAlignment="1">
      <alignment horizontal="left" vertical="center" wrapText="1" indent="1"/>
    </xf>
    <xf numFmtId="165" fontId="4" fillId="0" borderId="14" xfId="9" applyNumberFormat="1" applyFont="1" applyFill="1" applyBorder="1" applyAlignment="1">
      <alignment horizontal="right" vertical="center" wrapText="1"/>
    </xf>
    <xf numFmtId="165" fontId="4" fillId="3" borderId="14" xfId="9" applyNumberFormat="1" applyFont="1" applyFill="1" applyBorder="1" applyAlignment="1">
      <alignment horizontal="right" vertical="center" wrapText="1"/>
    </xf>
    <xf numFmtId="165" fontId="13" fillId="4" borderId="61" xfId="0" applyNumberFormat="1" applyFont="1" applyFill="1" applyBorder="1" applyAlignment="1">
      <alignment horizontal="right"/>
    </xf>
    <xf numFmtId="165" fontId="3" fillId="0" borderId="17" xfId="4" applyNumberFormat="1" applyFont="1" applyFill="1" applyBorder="1" applyAlignment="1">
      <alignment horizontal="right"/>
    </xf>
    <xf numFmtId="0" fontId="17" fillId="4" borderId="60" xfId="0" applyFont="1" applyFill="1" applyBorder="1" applyAlignment="1">
      <alignment wrapText="1"/>
    </xf>
    <xf numFmtId="0" fontId="4" fillId="0" borderId="62" xfId="4" applyFont="1" applyBorder="1" applyAlignment="1">
      <alignment horizontal="left" wrapText="1" indent="1"/>
    </xf>
    <xf numFmtId="0" fontId="4" fillId="0" borderId="62" xfId="4" applyNumberFormat="1" applyFont="1" applyBorder="1" applyAlignment="1">
      <alignment horizontal="center"/>
    </xf>
    <xf numFmtId="166" fontId="4" fillId="3" borderId="62" xfId="4" applyNumberFormat="1" applyFont="1" applyFill="1" applyBorder="1" applyAlignment="1">
      <alignment horizontal="right"/>
    </xf>
    <xf numFmtId="166" fontId="4" fillId="0" borderId="62" xfId="4" applyNumberFormat="1" applyFont="1" applyFill="1" applyBorder="1" applyAlignment="1">
      <alignment horizontal="right"/>
    </xf>
    <xf numFmtId="165" fontId="4" fillId="0" borderId="0" xfId="13" applyNumberFormat="1" applyFont="1" applyFill="1" applyBorder="1" applyAlignment="1">
      <alignment horizontal="right"/>
    </xf>
    <xf numFmtId="165" fontId="26" fillId="0" borderId="0" xfId="13" applyNumberFormat="1" applyFont="1" applyFill="1" applyBorder="1" applyAlignment="1">
      <alignment horizontal="right"/>
    </xf>
    <xf numFmtId="165" fontId="25" fillId="0" borderId="0" xfId="13" applyNumberFormat="1" applyFont="1" applyFill="1" applyBorder="1" applyAlignment="1">
      <alignment horizontal="right"/>
    </xf>
    <xf numFmtId="165" fontId="13" fillId="0" borderId="16" xfId="3" applyNumberFormat="1" applyFont="1" applyBorder="1" applyAlignment="1">
      <alignment horizontal="left" vertical="center" wrapText="1"/>
    </xf>
    <xf numFmtId="165" fontId="3" fillId="0" borderId="16" xfId="3" applyNumberFormat="1" applyFont="1" applyBorder="1" applyAlignment="1">
      <alignment horizontal="left" vertical="center" wrapText="1"/>
    </xf>
    <xf numFmtId="165" fontId="13" fillId="0" borderId="4" xfId="13" applyNumberFormat="1" applyFont="1" applyBorder="1" applyAlignment="1">
      <alignment vertical="center" wrapText="1"/>
    </xf>
    <xf numFmtId="165" fontId="13" fillId="0" borderId="0" xfId="13" applyNumberFormat="1" applyFont="1" applyBorder="1" applyAlignment="1">
      <alignment horizontal="left" vertical="center" wrapText="1"/>
    </xf>
    <xf numFmtId="165" fontId="15" fillId="3" borderId="17" xfId="1" applyNumberFormat="1" applyFont="1" applyFill="1" applyBorder="1" applyAlignment="1">
      <alignment vertical="center"/>
    </xf>
    <xf numFmtId="0" fontId="7" fillId="0" borderId="0" xfId="12" applyFont="1" applyAlignment="1">
      <alignment vertical="center" wrapText="1"/>
    </xf>
    <xf numFmtId="0" fontId="25" fillId="0" borderId="0" xfId="0" applyFont="1" applyAlignment="1">
      <alignment vertical="center" wrapText="1"/>
    </xf>
    <xf numFmtId="0" fontId="25" fillId="0" borderId="0" xfId="0" applyFont="1" applyAlignment="1">
      <alignment horizontal="left" vertical="center" wrapText="1"/>
    </xf>
    <xf numFmtId="165" fontId="13" fillId="0" borderId="12" xfId="13" applyNumberFormat="1" applyFont="1" applyBorder="1" applyAlignment="1">
      <alignment horizontal="left" vertical="center" wrapText="1"/>
    </xf>
    <xf numFmtId="165" fontId="13" fillId="0" borderId="12" xfId="13" applyNumberFormat="1" applyFont="1" applyBorder="1" applyAlignment="1">
      <alignment horizontal="left" vertical="center"/>
    </xf>
    <xf numFmtId="165" fontId="30" fillId="3" borderId="23" xfId="3" applyNumberFormat="1" applyFont="1" applyFill="1" applyBorder="1" applyAlignment="1">
      <alignment horizontal="left" vertical="center" wrapText="1"/>
    </xf>
    <xf numFmtId="165" fontId="3" fillId="3" borderId="17" xfId="13" applyNumberFormat="1" applyFont="1" applyFill="1" applyBorder="1" applyAlignment="1">
      <alignment horizontal="left" vertical="center"/>
    </xf>
    <xf numFmtId="165" fontId="3" fillId="3" borderId="23" xfId="3" applyNumberFormat="1" applyFont="1" applyFill="1" applyBorder="1" applyAlignment="1">
      <alignment horizontal="left" vertical="center" wrapText="1"/>
    </xf>
    <xf numFmtId="165" fontId="3" fillId="3" borderId="12" xfId="3" applyNumberFormat="1" applyFont="1" applyFill="1" applyBorder="1" applyAlignment="1">
      <alignment horizontal="left" vertical="center" wrapText="1"/>
    </xf>
    <xf numFmtId="0" fontId="13" fillId="0" borderId="0" xfId="8" applyFont="1" applyBorder="1" applyAlignment="1">
      <alignment horizontal="left" vertical="center" wrapText="1"/>
    </xf>
    <xf numFmtId="0" fontId="25" fillId="0" borderId="61" xfId="0" applyFont="1" applyBorder="1" applyAlignment="1">
      <alignment horizontal="left" vertical="center" wrapText="1"/>
    </xf>
    <xf numFmtId="0" fontId="25" fillId="0" borderId="0" xfId="0" applyFont="1" applyAlignment="1">
      <alignment horizontal="left" vertical="center"/>
    </xf>
    <xf numFmtId="0" fontId="4" fillId="0" borderId="0" xfId="5" applyFont="1" applyFill="1" applyAlignment="1">
      <alignment horizontal="left" wrapText="1"/>
    </xf>
    <xf numFmtId="0" fontId="13" fillId="0" borderId="0" xfId="9" applyFont="1" applyAlignment="1">
      <alignment horizontal="left" vertical="top" wrapText="1"/>
    </xf>
    <xf numFmtId="0" fontId="13" fillId="0" borderId="0" xfId="8" applyFont="1" applyFill="1" applyAlignment="1">
      <alignment horizontal="left" vertical="center" wrapText="1"/>
    </xf>
  </cellXfs>
  <cellStyles count="10562">
    <cellStyle name=" 1" xfId="140"/>
    <cellStyle name="20% - Accent1 10" xfId="141"/>
    <cellStyle name="20% - Accent1 11" xfId="142"/>
    <cellStyle name="20% - Accent1 11 2" xfId="1219"/>
    <cellStyle name="20% - Accent1 11 2 2" xfId="1220"/>
    <cellStyle name="20% - Accent1 11 3" xfId="1221"/>
    <cellStyle name="20% - Accent1 12" xfId="1222"/>
    <cellStyle name="20% - Accent1 12 2" xfId="1223"/>
    <cellStyle name="20% - Accent1 12 2 2" xfId="1224"/>
    <cellStyle name="20% - Accent1 12 3" xfId="1225"/>
    <cellStyle name="20% - Accent1 13" xfId="1226"/>
    <cellStyle name="20% - Accent1 13 2" xfId="1227"/>
    <cellStyle name="20% - Accent1 14" xfId="1228"/>
    <cellStyle name="20% - Accent1 15" xfId="19"/>
    <cellStyle name="20% - Accent1 2" xfId="91"/>
    <cellStyle name="20% - Accent1 2 10" xfId="1229"/>
    <cellStyle name="20% - Accent1 2 11" xfId="1230"/>
    <cellStyle name="20% - Accent1 2 12" xfId="1231"/>
    <cellStyle name="20% - Accent1 2 13" xfId="1232"/>
    <cellStyle name="20% - Accent1 2 14" xfId="1233"/>
    <cellStyle name="20% - Accent1 2 15" xfId="1234"/>
    <cellStyle name="20% - Accent1 2 16" xfId="1235"/>
    <cellStyle name="20% - Accent1 2 17" xfId="1236"/>
    <cellStyle name="20% - Accent1 2 18" xfId="1237"/>
    <cellStyle name="20% - Accent1 2 19" xfId="1238"/>
    <cellStyle name="20% - Accent1 2 2" xfId="143"/>
    <cellStyle name="20% - Accent1 2 2 2" xfId="144"/>
    <cellStyle name="20% - Accent1 2 2 2 2" xfId="1239"/>
    <cellStyle name="20% - Accent1 2 2 2 2 2" xfId="1240"/>
    <cellStyle name="20% - Accent1 2 2 2 3" xfId="1241"/>
    <cellStyle name="20% - Accent1 2 2 3" xfId="145"/>
    <cellStyle name="20% - Accent1 2 2 3 2" xfId="1242"/>
    <cellStyle name="20% - Accent1 2 2 3 2 2" xfId="1243"/>
    <cellStyle name="20% - Accent1 2 2 3 3" xfId="1244"/>
    <cellStyle name="20% - Accent1 2 2 4" xfId="1245"/>
    <cellStyle name="20% - Accent1 2 2 4 2" xfId="1246"/>
    <cellStyle name="20% - Accent1 2 2 5" xfId="1247"/>
    <cellStyle name="20% - Accent1 2 20" xfId="1248"/>
    <cellStyle name="20% - Accent1 2 21" xfId="1249"/>
    <cellStyle name="20% - Accent1 2 22" xfId="1250"/>
    <cellStyle name="20% - Accent1 2 23" xfId="1251"/>
    <cellStyle name="20% - Accent1 2 24" xfId="1252"/>
    <cellStyle name="20% - Accent1 2 25" xfId="1253"/>
    <cellStyle name="20% - Accent1 2 26" xfId="1254"/>
    <cellStyle name="20% - Accent1 2 27" xfId="1255"/>
    <cellStyle name="20% - Accent1 2 28" xfId="1256"/>
    <cellStyle name="20% - Accent1 2 29" xfId="1257"/>
    <cellStyle name="20% - Accent1 2 3" xfId="146"/>
    <cellStyle name="20% - Accent1 2 3 2" xfId="1258"/>
    <cellStyle name="20% - Accent1 2 30" xfId="1259"/>
    <cellStyle name="20% - Accent1 2 31" xfId="1260"/>
    <cellStyle name="20% - Accent1 2 32" xfId="1261"/>
    <cellStyle name="20% - Accent1 2 33" xfId="1262"/>
    <cellStyle name="20% - Accent1 2 34" xfId="1263"/>
    <cellStyle name="20% - Accent1 2 34 2" xfId="1264"/>
    <cellStyle name="20% - Accent1 2 34 3" xfId="1265"/>
    <cellStyle name="20% - Accent1 2 35" xfId="1266"/>
    <cellStyle name="20% - Accent1 2 4" xfId="147"/>
    <cellStyle name="20% - Accent1 2 4 2" xfId="1267"/>
    <cellStyle name="20% - Accent1 2 4 2 2" xfId="1268"/>
    <cellStyle name="20% - Accent1 2 4 3" xfId="1269"/>
    <cellStyle name="20% - Accent1 2 5" xfId="148"/>
    <cellStyle name="20% - Accent1 2 6" xfId="1270"/>
    <cellStyle name="20% - Accent1 2 6 2" xfId="1271"/>
    <cellStyle name="20% - Accent1 2 7" xfId="1272"/>
    <cellStyle name="20% - Accent1 2 8" xfId="1273"/>
    <cellStyle name="20% - Accent1 2 9" xfId="1274"/>
    <cellStyle name="20% - Accent1 3" xfId="149"/>
    <cellStyle name="20% - Accent1 3 2" xfId="150"/>
    <cellStyle name="20% - Accent1 3 2 2" xfId="1275"/>
    <cellStyle name="20% - Accent1 3 2 2 2" xfId="1276"/>
    <cellStyle name="20% - Accent1 3 2 3" xfId="1277"/>
    <cellStyle name="20% - Accent1 3 3" xfId="151"/>
    <cellStyle name="20% - Accent1 3 3 2" xfId="1278"/>
    <cellStyle name="20% - Accent1 3 3 2 2" xfId="1279"/>
    <cellStyle name="20% - Accent1 3 3 3" xfId="1280"/>
    <cellStyle name="20% - Accent1 3 4" xfId="152"/>
    <cellStyle name="20% - Accent1 3 4 2" xfId="1281"/>
    <cellStyle name="20% - Accent1 3 4 2 2" xfId="1282"/>
    <cellStyle name="20% - Accent1 3 4 3" xfId="1283"/>
    <cellStyle name="20% - Accent1 3 5" xfId="153"/>
    <cellStyle name="20% - Accent1 3 5 2" xfId="1284"/>
    <cellStyle name="20% - Accent1 3 6" xfId="1285"/>
    <cellStyle name="20% - Accent1 4" xfId="154"/>
    <cellStyle name="20% - Accent1 4 2" xfId="155"/>
    <cellStyle name="20% - Accent1 4 2 2" xfId="1286"/>
    <cellStyle name="20% - Accent1 4 2 2 2" xfId="1287"/>
    <cellStyle name="20% - Accent1 4 2 3" xfId="1288"/>
    <cellStyle name="20% - Accent1 4 3" xfId="156"/>
    <cellStyle name="20% - Accent1 4 3 2" xfId="1289"/>
    <cellStyle name="20% - Accent1 4 3 2 2" xfId="1290"/>
    <cellStyle name="20% - Accent1 4 3 3" xfId="1291"/>
    <cellStyle name="20% - Accent1 4 4" xfId="157"/>
    <cellStyle name="20% - Accent1 4 4 2" xfId="1292"/>
    <cellStyle name="20% - Accent1 4 4 2 2" xfId="1293"/>
    <cellStyle name="20% - Accent1 4 4 3" xfId="1294"/>
    <cellStyle name="20% - Accent1 4 5" xfId="158"/>
    <cellStyle name="20% - Accent1 4 5 2" xfId="1295"/>
    <cellStyle name="20% - Accent1 4 6" xfId="1296"/>
    <cellStyle name="20% - Accent1 5" xfId="159"/>
    <cellStyle name="20% - Accent1 5 2" xfId="160"/>
    <cellStyle name="20% - Accent1 5 2 2" xfId="1297"/>
    <cellStyle name="20% - Accent1 5 2 2 2" xfId="1298"/>
    <cellStyle name="20% - Accent1 5 2 3" xfId="1299"/>
    <cellStyle name="20% - Accent1 5 3" xfId="161"/>
    <cellStyle name="20% - Accent1 5 3 2" xfId="1300"/>
    <cellStyle name="20% - Accent1 5 3 2 2" xfId="1301"/>
    <cellStyle name="20% - Accent1 5 3 3" xfId="1302"/>
    <cellStyle name="20% - Accent1 5 4" xfId="162"/>
    <cellStyle name="20% - Accent1 5 4 2" xfId="1303"/>
    <cellStyle name="20% - Accent1 5 4 2 2" xfId="1304"/>
    <cellStyle name="20% - Accent1 5 4 3" xfId="1305"/>
    <cellStyle name="20% - Accent1 5 5" xfId="163"/>
    <cellStyle name="20% - Accent1 5 5 2" xfId="1306"/>
    <cellStyle name="20% - Accent1 5 6" xfId="1307"/>
    <cellStyle name="20% - Accent1 6" xfId="164"/>
    <cellStyle name="20% - Accent1 6 2" xfId="165"/>
    <cellStyle name="20% - Accent1 6 2 2" xfId="1308"/>
    <cellStyle name="20% - Accent1 6 2 2 2" xfId="1309"/>
    <cellStyle name="20% - Accent1 6 2 3" xfId="1310"/>
    <cellStyle name="20% - Accent1 6 3" xfId="166"/>
    <cellStyle name="20% - Accent1 6 4" xfId="167"/>
    <cellStyle name="20% - Accent1 6 4 2" xfId="1311"/>
    <cellStyle name="20% - Accent1 6 5" xfId="1312"/>
    <cellStyle name="20% - Accent1 7" xfId="168"/>
    <cellStyle name="20% - Accent1 7 10" xfId="1313"/>
    <cellStyle name="20% - Accent1 7 11" xfId="1314"/>
    <cellStyle name="20% - Accent1 7 12" xfId="1315"/>
    <cellStyle name="20% - Accent1 7 13" xfId="1316"/>
    <cellStyle name="20% - Accent1 7 14" xfId="1317"/>
    <cellStyle name="20% - Accent1 7 15" xfId="1318"/>
    <cellStyle name="20% - Accent1 7 16" xfId="1319"/>
    <cellStyle name="20% - Accent1 7 17" xfId="1320"/>
    <cellStyle name="20% - Accent1 7 18" xfId="1321"/>
    <cellStyle name="20% - Accent1 7 19" xfId="1322"/>
    <cellStyle name="20% - Accent1 7 2" xfId="169"/>
    <cellStyle name="20% - Accent1 7 2 10" xfId="1323"/>
    <cellStyle name="20% - Accent1 7 2 11" xfId="1324"/>
    <cellStyle name="20% - Accent1 7 2 12" xfId="1325"/>
    <cellStyle name="20% - Accent1 7 2 13" xfId="1326"/>
    <cellStyle name="20% - Accent1 7 2 14" xfId="1327"/>
    <cellStyle name="20% - Accent1 7 2 15" xfId="1328"/>
    <cellStyle name="20% - Accent1 7 2 16" xfId="1329"/>
    <cellStyle name="20% - Accent1 7 2 17" xfId="1330"/>
    <cellStyle name="20% - Accent1 7 2 18" xfId="1331"/>
    <cellStyle name="20% - Accent1 7 2 19" xfId="1332"/>
    <cellStyle name="20% - Accent1 7 2 2" xfId="1333"/>
    <cellStyle name="20% - Accent1 7 2 2 2" xfId="1334"/>
    <cellStyle name="20% - Accent1 7 2 2 2 2" xfId="1335"/>
    <cellStyle name="20% - Accent1 7 2 2 2 2 2" xfId="1336"/>
    <cellStyle name="20% - Accent1 7 2 2 2 2 3" xfId="1337"/>
    <cellStyle name="20% - Accent1 7 2 2 2 3" xfId="1338"/>
    <cellStyle name="20% - Accent1 7 2 2 2 3 2" xfId="1339"/>
    <cellStyle name="20% - Accent1 7 2 2 2 3 3" xfId="1340"/>
    <cellStyle name="20% - Accent1 7 2 2 2 4" xfId="1341"/>
    <cellStyle name="20% - Accent1 7 2 2 2 5" xfId="1342"/>
    <cellStyle name="20% - Accent1 7 2 2 3" xfId="1343"/>
    <cellStyle name="20% - Accent1 7 2 2 3 2" xfId="1344"/>
    <cellStyle name="20% - Accent1 7 2 2 3 2 2" xfId="1345"/>
    <cellStyle name="20% - Accent1 7 2 2 3 2 3" xfId="1346"/>
    <cellStyle name="20% - Accent1 7 2 2 3 3" xfId="1347"/>
    <cellStyle name="20% - Accent1 7 2 2 3 3 2" xfId="1348"/>
    <cellStyle name="20% - Accent1 7 2 2 3 3 3" xfId="1349"/>
    <cellStyle name="20% - Accent1 7 2 2 3 4" xfId="1350"/>
    <cellStyle name="20% - Accent1 7 2 2 3 5" xfId="1351"/>
    <cellStyle name="20% - Accent1 7 2 20" xfId="1352"/>
    <cellStyle name="20% - Accent1 7 2 21" xfId="1353"/>
    <cellStyle name="20% - Accent1 7 2 22" xfId="1354"/>
    <cellStyle name="20% - Accent1 7 2 23" xfId="1355"/>
    <cellStyle name="20% - Accent1 7 2 24" xfId="1356"/>
    <cellStyle name="20% - Accent1 7 2 24 2" xfId="1357"/>
    <cellStyle name="20% - Accent1 7 2 24 2 2" xfId="1358"/>
    <cellStyle name="20% - Accent1 7 2 24 2 3" xfId="1359"/>
    <cellStyle name="20% - Accent1 7 2 24 3" xfId="1360"/>
    <cellStyle name="20% - Accent1 7 2 24 3 2" xfId="1361"/>
    <cellStyle name="20% - Accent1 7 2 24 3 3" xfId="1362"/>
    <cellStyle name="20% - Accent1 7 2 24 4" xfId="1363"/>
    <cellStyle name="20% - Accent1 7 2 24 5" xfId="1364"/>
    <cellStyle name="20% - Accent1 7 2 25" xfId="1365"/>
    <cellStyle name="20% - Accent1 7 2 25 2" xfId="1366"/>
    <cellStyle name="20% - Accent1 7 2 25 2 2" xfId="1367"/>
    <cellStyle name="20% - Accent1 7 2 25 2 3" xfId="1368"/>
    <cellStyle name="20% - Accent1 7 2 25 3" xfId="1369"/>
    <cellStyle name="20% - Accent1 7 2 25 3 2" xfId="1370"/>
    <cellStyle name="20% - Accent1 7 2 25 3 3" xfId="1371"/>
    <cellStyle name="20% - Accent1 7 2 25 4" xfId="1372"/>
    <cellStyle name="20% - Accent1 7 2 25 5" xfId="1373"/>
    <cellStyle name="20% - Accent1 7 2 26" xfId="1374"/>
    <cellStyle name="20% - Accent1 7 2 26 2" xfId="1375"/>
    <cellStyle name="20% - Accent1 7 2 26 2 2" xfId="1376"/>
    <cellStyle name="20% - Accent1 7 2 26 2 3" xfId="1377"/>
    <cellStyle name="20% - Accent1 7 2 26 3" xfId="1378"/>
    <cellStyle name="20% - Accent1 7 2 26 3 2" xfId="1379"/>
    <cellStyle name="20% - Accent1 7 2 26 3 3" xfId="1380"/>
    <cellStyle name="20% - Accent1 7 2 26 4" xfId="1381"/>
    <cellStyle name="20% - Accent1 7 2 26 5" xfId="1382"/>
    <cellStyle name="20% - Accent1 7 2 27" xfId="1383"/>
    <cellStyle name="20% - Accent1 7 2 27 2" xfId="1384"/>
    <cellStyle name="20% - Accent1 7 2 27 2 2" xfId="1385"/>
    <cellStyle name="20% - Accent1 7 2 27 2 3" xfId="1386"/>
    <cellStyle name="20% - Accent1 7 2 27 3" xfId="1387"/>
    <cellStyle name="20% - Accent1 7 2 27 3 2" xfId="1388"/>
    <cellStyle name="20% - Accent1 7 2 27 3 3" xfId="1389"/>
    <cellStyle name="20% - Accent1 7 2 27 4" xfId="1390"/>
    <cellStyle name="20% - Accent1 7 2 27 5" xfId="1391"/>
    <cellStyle name="20% - Accent1 7 2 3" xfId="1392"/>
    <cellStyle name="20% - Accent1 7 2 4" xfId="1393"/>
    <cellStyle name="20% - Accent1 7 2 5" xfId="1394"/>
    <cellStyle name="20% - Accent1 7 2 6" xfId="1395"/>
    <cellStyle name="20% - Accent1 7 2 7" xfId="1396"/>
    <cellStyle name="20% - Accent1 7 2 8" xfId="1397"/>
    <cellStyle name="20% - Accent1 7 2 9" xfId="1398"/>
    <cellStyle name="20% - Accent1 7 20" xfId="1399"/>
    <cellStyle name="20% - Accent1 7 21" xfId="1400"/>
    <cellStyle name="20% - Accent1 7 22" xfId="1401"/>
    <cellStyle name="20% - Accent1 7 23" xfId="1402"/>
    <cellStyle name="20% - Accent1 7 24" xfId="1403"/>
    <cellStyle name="20% - Accent1 7 25" xfId="1404"/>
    <cellStyle name="20% - Accent1 7 25 2" xfId="1405"/>
    <cellStyle name="20% - Accent1 7 25 2 2" xfId="1406"/>
    <cellStyle name="20% - Accent1 7 25 2 3" xfId="1407"/>
    <cellStyle name="20% - Accent1 7 25 3" xfId="1408"/>
    <cellStyle name="20% - Accent1 7 25 3 2" xfId="1409"/>
    <cellStyle name="20% - Accent1 7 25 3 3" xfId="1410"/>
    <cellStyle name="20% - Accent1 7 25 4" xfId="1411"/>
    <cellStyle name="20% - Accent1 7 25 5" xfId="1412"/>
    <cellStyle name="20% - Accent1 7 26" xfId="1413"/>
    <cellStyle name="20% - Accent1 7 26 2" xfId="1414"/>
    <cellStyle name="20% - Accent1 7 26 2 2" xfId="1415"/>
    <cellStyle name="20% - Accent1 7 26 2 3" xfId="1416"/>
    <cellStyle name="20% - Accent1 7 26 3" xfId="1417"/>
    <cellStyle name="20% - Accent1 7 26 3 2" xfId="1418"/>
    <cellStyle name="20% - Accent1 7 26 3 3" xfId="1419"/>
    <cellStyle name="20% - Accent1 7 26 4" xfId="1420"/>
    <cellStyle name="20% - Accent1 7 26 5" xfId="1421"/>
    <cellStyle name="20% - Accent1 7 27" xfId="1422"/>
    <cellStyle name="20% - Accent1 7 27 2" xfId="1423"/>
    <cellStyle name="20% - Accent1 7 27 2 2" xfId="1424"/>
    <cellStyle name="20% - Accent1 7 27 2 3" xfId="1425"/>
    <cellStyle name="20% - Accent1 7 27 3" xfId="1426"/>
    <cellStyle name="20% - Accent1 7 27 3 2" xfId="1427"/>
    <cellStyle name="20% - Accent1 7 27 3 3" xfId="1428"/>
    <cellStyle name="20% - Accent1 7 27 4" xfId="1429"/>
    <cellStyle name="20% - Accent1 7 27 5" xfId="1430"/>
    <cellStyle name="20% - Accent1 7 28" xfId="1431"/>
    <cellStyle name="20% - Accent1 7 28 2" xfId="1432"/>
    <cellStyle name="20% - Accent1 7 28 2 2" xfId="1433"/>
    <cellStyle name="20% - Accent1 7 28 2 3" xfId="1434"/>
    <cellStyle name="20% - Accent1 7 28 3" xfId="1435"/>
    <cellStyle name="20% - Accent1 7 28 3 2" xfId="1436"/>
    <cellStyle name="20% - Accent1 7 28 3 3" xfId="1437"/>
    <cellStyle name="20% - Accent1 7 28 4" xfId="1438"/>
    <cellStyle name="20% - Accent1 7 28 5" xfId="1439"/>
    <cellStyle name="20% - Accent1 7 29" xfId="1440"/>
    <cellStyle name="20% - Accent1 7 3" xfId="170"/>
    <cellStyle name="20% - Accent1 7 3 2" xfId="1441"/>
    <cellStyle name="20% - Accent1 7 3 2 2" xfId="1442"/>
    <cellStyle name="20% - Accent1 7 3 2 2 2" xfId="1443"/>
    <cellStyle name="20% - Accent1 7 3 2 2 3" xfId="1444"/>
    <cellStyle name="20% - Accent1 7 3 2 3" xfId="1445"/>
    <cellStyle name="20% - Accent1 7 3 2 3 2" xfId="1446"/>
    <cellStyle name="20% - Accent1 7 3 2 3 3" xfId="1447"/>
    <cellStyle name="20% - Accent1 7 3 2 4" xfId="1448"/>
    <cellStyle name="20% - Accent1 7 3 2 5" xfId="1449"/>
    <cellStyle name="20% - Accent1 7 3 3" xfId="1450"/>
    <cellStyle name="20% - Accent1 7 3 3 2" xfId="1451"/>
    <cellStyle name="20% - Accent1 7 3 3 2 2" xfId="1452"/>
    <cellStyle name="20% - Accent1 7 3 3 2 3" xfId="1453"/>
    <cellStyle name="20% - Accent1 7 3 3 3" xfId="1454"/>
    <cellStyle name="20% - Accent1 7 3 3 3 2" xfId="1455"/>
    <cellStyle name="20% - Accent1 7 3 3 3 3" xfId="1456"/>
    <cellStyle name="20% - Accent1 7 3 3 4" xfId="1457"/>
    <cellStyle name="20% - Accent1 7 3 3 5" xfId="1458"/>
    <cellStyle name="20% - Accent1 7 4" xfId="171"/>
    <cellStyle name="20% - Accent1 7 4 2" xfId="1459"/>
    <cellStyle name="20% - Accent1 7 5" xfId="1460"/>
    <cellStyle name="20% - Accent1 7 6" xfId="1461"/>
    <cellStyle name="20% - Accent1 7 7" xfId="1462"/>
    <cellStyle name="20% - Accent1 7 8" xfId="1463"/>
    <cellStyle name="20% - Accent1 7 9" xfId="1464"/>
    <cellStyle name="20% - Accent1 8" xfId="172"/>
    <cellStyle name="20% - Accent1 8 10" xfId="1465"/>
    <cellStyle name="20% - Accent1 8 11" xfId="1466"/>
    <cellStyle name="20% - Accent1 8 12" xfId="1467"/>
    <cellStyle name="20% - Accent1 8 13" xfId="1468"/>
    <cellStyle name="20% - Accent1 8 14" xfId="1469"/>
    <cellStyle name="20% - Accent1 8 15" xfId="1470"/>
    <cellStyle name="20% - Accent1 8 16" xfId="1471"/>
    <cellStyle name="20% - Accent1 8 17" xfId="1472"/>
    <cellStyle name="20% - Accent1 8 18" xfId="1473"/>
    <cellStyle name="20% - Accent1 8 19" xfId="1474"/>
    <cellStyle name="20% - Accent1 8 2" xfId="173"/>
    <cellStyle name="20% - Accent1 8 2 2" xfId="1475"/>
    <cellStyle name="20% - Accent1 8 2 2 2" xfId="1476"/>
    <cellStyle name="20% - Accent1 8 2 2 2 2" xfId="1477"/>
    <cellStyle name="20% - Accent1 8 2 2 2 3" xfId="1478"/>
    <cellStyle name="20% - Accent1 8 2 2 3" xfId="1479"/>
    <cellStyle name="20% - Accent1 8 2 2 3 2" xfId="1480"/>
    <cellStyle name="20% - Accent1 8 2 2 3 3" xfId="1481"/>
    <cellStyle name="20% - Accent1 8 2 2 4" xfId="1482"/>
    <cellStyle name="20% - Accent1 8 2 2 5" xfId="1483"/>
    <cellStyle name="20% - Accent1 8 2 3" xfId="1484"/>
    <cellStyle name="20% - Accent1 8 2 3 2" xfId="1485"/>
    <cellStyle name="20% - Accent1 8 2 3 2 2" xfId="1486"/>
    <cellStyle name="20% - Accent1 8 2 3 2 3" xfId="1487"/>
    <cellStyle name="20% - Accent1 8 2 3 3" xfId="1488"/>
    <cellStyle name="20% - Accent1 8 2 3 3 2" xfId="1489"/>
    <cellStyle name="20% - Accent1 8 2 3 3 3" xfId="1490"/>
    <cellStyle name="20% - Accent1 8 2 3 4" xfId="1491"/>
    <cellStyle name="20% - Accent1 8 2 3 5" xfId="1492"/>
    <cellStyle name="20% - Accent1 8 20" xfId="1493"/>
    <cellStyle name="20% - Accent1 8 21" xfId="1494"/>
    <cellStyle name="20% - Accent1 8 22" xfId="1495"/>
    <cellStyle name="20% - Accent1 8 23" xfId="1496"/>
    <cellStyle name="20% - Accent1 8 24" xfId="1497"/>
    <cellStyle name="20% - Accent1 8 24 2" xfId="1498"/>
    <cellStyle name="20% - Accent1 8 24 2 2" xfId="1499"/>
    <cellStyle name="20% - Accent1 8 24 2 3" xfId="1500"/>
    <cellStyle name="20% - Accent1 8 24 3" xfId="1501"/>
    <cellStyle name="20% - Accent1 8 24 3 2" xfId="1502"/>
    <cellStyle name="20% - Accent1 8 24 3 3" xfId="1503"/>
    <cellStyle name="20% - Accent1 8 24 4" xfId="1504"/>
    <cellStyle name="20% - Accent1 8 24 5" xfId="1505"/>
    <cellStyle name="20% - Accent1 8 25" xfId="1506"/>
    <cellStyle name="20% - Accent1 8 25 2" xfId="1507"/>
    <cellStyle name="20% - Accent1 8 25 2 2" xfId="1508"/>
    <cellStyle name="20% - Accent1 8 25 2 3" xfId="1509"/>
    <cellStyle name="20% - Accent1 8 25 3" xfId="1510"/>
    <cellStyle name="20% - Accent1 8 25 3 2" xfId="1511"/>
    <cellStyle name="20% - Accent1 8 25 3 3" xfId="1512"/>
    <cellStyle name="20% - Accent1 8 25 4" xfId="1513"/>
    <cellStyle name="20% - Accent1 8 25 5" xfId="1514"/>
    <cellStyle name="20% - Accent1 8 26" xfId="1515"/>
    <cellStyle name="20% - Accent1 8 26 2" xfId="1516"/>
    <cellStyle name="20% - Accent1 8 26 2 2" xfId="1517"/>
    <cellStyle name="20% - Accent1 8 26 2 3" xfId="1518"/>
    <cellStyle name="20% - Accent1 8 26 3" xfId="1519"/>
    <cellStyle name="20% - Accent1 8 26 3 2" xfId="1520"/>
    <cellStyle name="20% - Accent1 8 26 3 3" xfId="1521"/>
    <cellStyle name="20% - Accent1 8 26 4" xfId="1522"/>
    <cellStyle name="20% - Accent1 8 26 5" xfId="1523"/>
    <cellStyle name="20% - Accent1 8 27" xfId="1524"/>
    <cellStyle name="20% - Accent1 8 27 2" xfId="1525"/>
    <cellStyle name="20% - Accent1 8 27 2 2" xfId="1526"/>
    <cellStyle name="20% - Accent1 8 27 2 3" xfId="1527"/>
    <cellStyle name="20% - Accent1 8 27 3" xfId="1528"/>
    <cellStyle name="20% - Accent1 8 27 3 2" xfId="1529"/>
    <cellStyle name="20% - Accent1 8 27 3 3" xfId="1530"/>
    <cellStyle name="20% - Accent1 8 27 4" xfId="1531"/>
    <cellStyle name="20% - Accent1 8 27 5" xfId="1532"/>
    <cellStyle name="20% - Accent1 8 28" xfId="1533"/>
    <cellStyle name="20% - Accent1 8 3" xfId="1534"/>
    <cellStyle name="20% - Accent1 8 3 2" xfId="1535"/>
    <cellStyle name="20% - Accent1 8 4" xfId="1536"/>
    <cellStyle name="20% - Accent1 8 5" xfId="1537"/>
    <cellStyle name="20% - Accent1 8 6" xfId="1538"/>
    <cellStyle name="20% - Accent1 8 7" xfId="1539"/>
    <cellStyle name="20% - Accent1 8 8" xfId="1540"/>
    <cellStyle name="20% - Accent1 8 9" xfId="1541"/>
    <cellStyle name="20% - Accent1 9" xfId="174"/>
    <cellStyle name="20% - Accent1 9 2" xfId="1542"/>
    <cellStyle name="20% - Accent1 9 2 2" xfId="1543"/>
    <cellStyle name="20% - Accent1 9 3" xfId="1544"/>
    <cellStyle name="20% - Accent1 9 4" xfId="1545"/>
    <cellStyle name="20% - Accent1 9 5" xfId="1546"/>
    <cellStyle name="20% - Accent1 9 6" xfId="1547"/>
    <cellStyle name="20% - Accent2 10" xfId="175"/>
    <cellStyle name="20% - Accent2 11" xfId="176"/>
    <cellStyle name="20% - Accent2 11 2" xfId="1548"/>
    <cellStyle name="20% - Accent2 11 2 2" xfId="1549"/>
    <cellStyle name="20% - Accent2 11 3" xfId="1550"/>
    <cellStyle name="20% - Accent2 12" xfId="1551"/>
    <cellStyle name="20% - Accent2 12 2" xfId="1552"/>
    <cellStyle name="20% - Accent2 12 2 2" xfId="1553"/>
    <cellStyle name="20% - Accent2 12 3" xfId="1554"/>
    <cellStyle name="20% - Accent2 13" xfId="1555"/>
    <cellStyle name="20% - Accent2 13 2" xfId="1556"/>
    <cellStyle name="20% - Accent2 14" xfId="1557"/>
    <cellStyle name="20% - Accent2 15" xfId="20"/>
    <cellStyle name="20% - Accent2 2" xfId="92"/>
    <cellStyle name="20% - Accent2 2 10" xfId="1558"/>
    <cellStyle name="20% - Accent2 2 11" xfId="1559"/>
    <cellStyle name="20% - Accent2 2 12" xfId="1560"/>
    <cellStyle name="20% - Accent2 2 13" xfId="1561"/>
    <cellStyle name="20% - Accent2 2 14" xfId="1562"/>
    <cellStyle name="20% - Accent2 2 15" xfId="1563"/>
    <cellStyle name="20% - Accent2 2 16" xfId="1564"/>
    <cellStyle name="20% - Accent2 2 17" xfId="1565"/>
    <cellStyle name="20% - Accent2 2 18" xfId="1566"/>
    <cellStyle name="20% - Accent2 2 19" xfId="1567"/>
    <cellStyle name="20% - Accent2 2 2" xfId="177"/>
    <cellStyle name="20% - Accent2 2 2 2" xfId="178"/>
    <cellStyle name="20% - Accent2 2 2 2 2" xfId="1568"/>
    <cellStyle name="20% - Accent2 2 2 2 2 2" xfId="1569"/>
    <cellStyle name="20% - Accent2 2 2 2 3" xfId="1570"/>
    <cellStyle name="20% - Accent2 2 2 3" xfId="179"/>
    <cellStyle name="20% - Accent2 2 2 3 2" xfId="1571"/>
    <cellStyle name="20% - Accent2 2 2 3 2 2" xfId="1572"/>
    <cellStyle name="20% - Accent2 2 2 3 3" xfId="1573"/>
    <cellStyle name="20% - Accent2 2 2 4" xfId="1574"/>
    <cellStyle name="20% - Accent2 2 2 4 2" xfId="1575"/>
    <cellStyle name="20% - Accent2 2 2 5" xfId="1576"/>
    <cellStyle name="20% - Accent2 2 20" xfId="1577"/>
    <cellStyle name="20% - Accent2 2 21" xfId="1578"/>
    <cellStyle name="20% - Accent2 2 22" xfId="1579"/>
    <cellStyle name="20% - Accent2 2 23" xfId="1580"/>
    <cellStyle name="20% - Accent2 2 24" xfId="1581"/>
    <cellStyle name="20% - Accent2 2 25" xfId="1582"/>
    <cellStyle name="20% - Accent2 2 26" xfId="1583"/>
    <cellStyle name="20% - Accent2 2 27" xfId="1584"/>
    <cellStyle name="20% - Accent2 2 28" xfId="1585"/>
    <cellStyle name="20% - Accent2 2 29" xfId="1586"/>
    <cellStyle name="20% - Accent2 2 3" xfId="180"/>
    <cellStyle name="20% - Accent2 2 3 2" xfId="1587"/>
    <cellStyle name="20% - Accent2 2 30" xfId="1588"/>
    <cellStyle name="20% - Accent2 2 31" xfId="1589"/>
    <cellStyle name="20% - Accent2 2 32" xfId="1590"/>
    <cellStyle name="20% - Accent2 2 33" xfId="1591"/>
    <cellStyle name="20% - Accent2 2 34" xfId="1592"/>
    <cellStyle name="20% - Accent2 2 34 2" xfId="1593"/>
    <cellStyle name="20% - Accent2 2 34 3" xfId="1594"/>
    <cellStyle name="20% - Accent2 2 35" xfId="1595"/>
    <cellStyle name="20% - Accent2 2 4" xfId="181"/>
    <cellStyle name="20% - Accent2 2 4 2" xfId="1596"/>
    <cellStyle name="20% - Accent2 2 4 2 2" xfId="1597"/>
    <cellStyle name="20% - Accent2 2 4 3" xfId="1598"/>
    <cellStyle name="20% - Accent2 2 5" xfId="182"/>
    <cellStyle name="20% - Accent2 2 6" xfId="1599"/>
    <cellStyle name="20% - Accent2 2 6 2" xfId="1600"/>
    <cellStyle name="20% - Accent2 2 7" xfId="1601"/>
    <cellStyle name="20% - Accent2 2 8" xfId="1602"/>
    <cellStyle name="20% - Accent2 2 9" xfId="1603"/>
    <cellStyle name="20% - Accent2 3" xfId="183"/>
    <cellStyle name="20% - Accent2 3 2" xfId="184"/>
    <cellStyle name="20% - Accent2 3 2 2" xfId="1604"/>
    <cellStyle name="20% - Accent2 3 2 2 2" xfId="1605"/>
    <cellStyle name="20% - Accent2 3 2 3" xfId="1606"/>
    <cellStyle name="20% - Accent2 3 3" xfId="185"/>
    <cellStyle name="20% - Accent2 3 3 2" xfId="1607"/>
    <cellStyle name="20% - Accent2 3 3 2 2" xfId="1608"/>
    <cellStyle name="20% - Accent2 3 3 3" xfId="1609"/>
    <cellStyle name="20% - Accent2 3 4" xfId="186"/>
    <cellStyle name="20% - Accent2 3 4 2" xfId="1610"/>
    <cellStyle name="20% - Accent2 3 4 2 2" xfId="1611"/>
    <cellStyle name="20% - Accent2 3 4 3" xfId="1612"/>
    <cellStyle name="20% - Accent2 3 5" xfId="187"/>
    <cellStyle name="20% - Accent2 3 5 2" xfId="1613"/>
    <cellStyle name="20% - Accent2 3 6" xfId="1614"/>
    <cellStyle name="20% - Accent2 4" xfId="188"/>
    <cellStyle name="20% - Accent2 4 2" xfId="189"/>
    <cellStyle name="20% - Accent2 4 2 2" xfId="1615"/>
    <cellStyle name="20% - Accent2 4 2 2 2" xfId="1616"/>
    <cellStyle name="20% - Accent2 4 2 3" xfId="1617"/>
    <cellStyle name="20% - Accent2 4 3" xfId="190"/>
    <cellStyle name="20% - Accent2 4 3 2" xfId="1618"/>
    <cellStyle name="20% - Accent2 4 3 2 2" xfId="1619"/>
    <cellStyle name="20% - Accent2 4 3 3" xfId="1620"/>
    <cellStyle name="20% - Accent2 4 4" xfId="191"/>
    <cellStyle name="20% - Accent2 4 4 2" xfId="1621"/>
    <cellStyle name="20% - Accent2 4 4 2 2" xfId="1622"/>
    <cellStyle name="20% - Accent2 4 4 3" xfId="1623"/>
    <cellStyle name="20% - Accent2 4 5" xfId="192"/>
    <cellStyle name="20% - Accent2 4 5 2" xfId="1624"/>
    <cellStyle name="20% - Accent2 4 6" xfId="1625"/>
    <cellStyle name="20% - Accent2 5" xfId="193"/>
    <cellStyle name="20% - Accent2 5 2" xfId="194"/>
    <cellStyle name="20% - Accent2 5 2 2" xfId="1626"/>
    <cellStyle name="20% - Accent2 5 2 2 2" xfId="1627"/>
    <cellStyle name="20% - Accent2 5 2 3" xfId="1628"/>
    <cellStyle name="20% - Accent2 5 3" xfId="195"/>
    <cellStyle name="20% - Accent2 5 3 2" xfId="1629"/>
    <cellStyle name="20% - Accent2 5 3 2 2" xfId="1630"/>
    <cellStyle name="20% - Accent2 5 3 3" xfId="1631"/>
    <cellStyle name="20% - Accent2 5 4" xfId="196"/>
    <cellStyle name="20% - Accent2 5 4 2" xfId="1632"/>
    <cellStyle name="20% - Accent2 5 4 2 2" xfId="1633"/>
    <cellStyle name="20% - Accent2 5 4 3" xfId="1634"/>
    <cellStyle name="20% - Accent2 5 5" xfId="197"/>
    <cellStyle name="20% - Accent2 5 5 2" xfId="1635"/>
    <cellStyle name="20% - Accent2 5 6" xfId="1636"/>
    <cellStyle name="20% - Accent2 6" xfId="198"/>
    <cellStyle name="20% - Accent2 6 2" xfId="199"/>
    <cellStyle name="20% - Accent2 6 2 2" xfId="1637"/>
    <cellStyle name="20% - Accent2 6 2 2 2" xfId="1638"/>
    <cellStyle name="20% - Accent2 6 2 3" xfId="1639"/>
    <cellStyle name="20% - Accent2 6 3" xfId="200"/>
    <cellStyle name="20% - Accent2 6 4" xfId="201"/>
    <cellStyle name="20% - Accent2 6 4 2" xfId="1640"/>
    <cellStyle name="20% - Accent2 6 5" xfId="1641"/>
    <cellStyle name="20% - Accent2 7" xfId="202"/>
    <cellStyle name="20% - Accent2 7 10" xfId="1642"/>
    <cellStyle name="20% - Accent2 7 11" xfId="1643"/>
    <cellStyle name="20% - Accent2 7 12" xfId="1644"/>
    <cellStyle name="20% - Accent2 7 13" xfId="1645"/>
    <cellStyle name="20% - Accent2 7 14" xfId="1646"/>
    <cellStyle name="20% - Accent2 7 15" xfId="1647"/>
    <cellStyle name="20% - Accent2 7 16" xfId="1648"/>
    <cellStyle name="20% - Accent2 7 17" xfId="1649"/>
    <cellStyle name="20% - Accent2 7 18" xfId="1650"/>
    <cellStyle name="20% - Accent2 7 19" xfId="1651"/>
    <cellStyle name="20% - Accent2 7 2" xfId="203"/>
    <cellStyle name="20% - Accent2 7 2 10" xfId="1652"/>
    <cellStyle name="20% - Accent2 7 2 11" xfId="1653"/>
    <cellStyle name="20% - Accent2 7 2 12" xfId="1654"/>
    <cellStyle name="20% - Accent2 7 2 13" xfId="1655"/>
    <cellStyle name="20% - Accent2 7 2 14" xfId="1656"/>
    <cellStyle name="20% - Accent2 7 2 15" xfId="1657"/>
    <cellStyle name="20% - Accent2 7 2 16" xfId="1658"/>
    <cellStyle name="20% - Accent2 7 2 17" xfId="1659"/>
    <cellStyle name="20% - Accent2 7 2 18" xfId="1660"/>
    <cellStyle name="20% - Accent2 7 2 19" xfId="1661"/>
    <cellStyle name="20% - Accent2 7 2 2" xfId="1662"/>
    <cellStyle name="20% - Accent2 7 2 2 2" xfId="1663"/>
    <cellStyle name="20% - Accent2 7 2 2 2 2" xfId="1664"/>
    <cellStyle name="20% - Accent2 7 2 2 2 2 2" xfId="1665"/>
    <cellStyle name="20% - Accent2 7 2 2 2 2 3" xfId="1666"/>
    <cellStyle name="20% - Accent2 7 2 2 2 3" xfId="1667"/>
    <cellStyle name="20% - Accent2 7 2 2 2 3 2" xfId="1668"/>
    <cellStyle name="20% - Accent2 7 2 2 2 3 3" xfId="1669"/>
    <cellStyle name="20% - Accent2 7 2 2 2 4" xfId="1670"/>
    <cellStyle name="20% - Accent2 7 2 2 2 5" xfId="1671"/>
    <cellStyle name="20% - Accent2 7 2 2 3" xfId="1672"/>
    <cellStyle name="20% - Accent2 7 2 2 3 2" xfId="1673"/>
    <cellStyle name="20% - Accent2 7 2 2 3 2 2" xfId="1674"/>
    <cellStyle name="20% - Accent2 7 2 2 3 2 3" xfId="1675"/>
    <cellStyle name="20% - Accent2 7 2 2 3 3" xfId="1676"/>
    <cellStyle name="20% - Accent2 7 2 2 3 3 2" xfId="1677"/>
    <cellStyle name="20% - Accent2 7 2 2 3 3 3" xfId="1678"/>
    <cellStyle name="20% - Accent2 7 2 2 3 4" xfId="1679"/>
    <cellStyle name="20% - Accent2 7 2 2 3 5" xfId="1680"/>
    <cellStyle name="20% - Accent2 7 2 20" xfId="1681"/>
    <cellStyle name="20% - Accent2 7 2 21" xfId="1682"/>
    <cellStyle name="20% - Accent2 7 2 22" xfId="1683"/>
    <cellStyle name="20% - Accent2 7 2 23" xfId="1684"/>
    <cellStyle name="20% - Accent2 7 2 24" xfId="1685"/>
    <cellStyle name="20% - Accent2 7 2 24 2" xfId="1686"/>
    <cellStyle name="20% - Accent2 7 2 24 2 2" xfId="1687"/>
    <cellStyle name="20% - Accent2 7 2 24 2 3" xfId="1688"/>
    <cellStyle name="20% - Accent2 7 2 24 3" xfId="1689"/>
    <cellStyle name="20% - Accent2 7 2 24 3 2" xfId="1690"/>
    <cellStyle name="20% - Accent2 7 2 24 3 3" xfId="1691"/>
    <cellStyle name="20% - Accent2 7 2 24 4" xfId="1692"/>
    <cellStyle name="20% - Accent2 7 2 24 5" xfId="1693"/>
    <cellStyle name="20% - Accent2 7 2 25" xfId="1694"/>
    <cellStyle name="20% - Accent2 7 2 25 2" xfId="1695"/>
    <cellStyle name="20% - Accent2 7 2 25 2 2" xfId="1696"/>
    <cellStyle name="20% - Accent2 7 2 25 2 3" xfId="1697"/>
    <cellStyle name="20% - Accent2 7 2 25 3" xfId="1698"/>
    <cellStyle name="20% - Accent2 7 2 25 3 2" xfId="1699"/>
    <cellStyle name="20% - Accent2 7 2 25 3 3" xfId="1700"/>
    <cellStyle name="20% - Accent2 7 2 25 4" xfId="1701"/>
    <cellStyle name="20% - Accent2 7 2 25 5" xfId="1702"/>
    <cellStyle name="20% - Accent2 7 2 26" xfId="1703"/>
    <cellStyle name="20% - Accent2 7 2 26 2" xfId="1704"/>
    <cellStyle name="20% - Accent2 7 2 26 2 2" xfId="1705"/>
    <cellStyle name="20% - Accent2 7 2 26 2 3" xfId="1706"/>
    <cellStyle name="20% - Accent2 7 2 26 3" xfId="1707"/>
    <cellStyle name="20% - Accent2 7 2 26 3 2" xfId="1708"/>
    <cellStyle name="20% - Accent2 7 2 26 3 3" xfId="1709"/>
    <cellStyle name="20% - Accent2 7 2 26 4" xfId="1710"/>
    <cellStyle name="20% - Accent2 7 2 26 5" xfId="1711"/>
    <cellStyle name="20% - Accent2 7 2 27" xfId="1712"/>
    <cellStyle name="20% - Accent2 7 2 27 2" xfId="1713"/>
    <cellStyle name="20% - Accent2 7 2 27 2 2" xfId="1714"/>
    <cellStyle name="20% - Accent2 7 2 27 2 3" xfId="1715"/>
    <cellStyle name="20% - Accent2 7 2 27 3" xfId="1716"/>
    <cellStyle name="20% - Accent2 7 2 27 3 2" xfId="1717"/>
    <cellStyle name="20% - Accent2 7 2 27 3 3" xfId="1718"/>
    <cellStyle name="20% - Accent2 7 2 27 4" xfId="1719"/>
    <cellStyle name="20% - Accent2 7 2 27 5" xfId="1720"/>
    <cellStyle name="20% - Accent2 7 2 3" xfId="1721"/>
    <cellStyle name="20% - Accent2 7 2 4" xfId="1722"/>
    <cellStyle name="20% - Accent2 7 2 5" xfId="1723"/>
    <cellStyle name="20% - Accent2 7 2 6" xfId="1724"/>
    <cellStyle name="20% - Accent2 7 2 7" xfId="1725"/>
    <cellStyle name="20% - Accent2 7 2 8" xfId="1726"/>
    <cellStyle name="20% - Accent2 7 2 9" xfId="1727"/>
    <cellStyle name="20% - Accent2 7 20" xfId="1728"/>
    <cellStyle name="20% - Accent2 7 21" xfId="1729"/>
    <cellStyle name="20% - Accent2 7 22" xfId="1730"/>
    <cellStyle name="20% - Accent2 7 23" xfId="1731"/>
    <cellStyle name="20% - Accent2 7 24" xfId="1732"/>
    <cellStyle name="20% - Accent2 7 25" xfId="1733"/>
    <cellStyle name="20% - Accent2 7 25 2" xfId="1734"/>
    <cellStyle name="20% - Accent2 7 25 2 2" xfId="1735"/>
    <cellStyle name="20% - Accent2 7 25 2 3" xfId="1736"/>
    <cellStyle name="20% - Accent2 7 25 3" xfId="1737"/>
    <cellStyle name="20% - Accent2 7 25 3 2" xfId="1738"/>
    <cellStyle name="20% - Accent2 7 25 3 3" xfId="1739"/>
    <cellStyle name="20% - Accent2 7 25 4" xfId="1740"/>
    <cellStyle name="20% - Accent2 7 25 5" xfId="1741"/>
    <cellStyle name="20% - Accent2 7 26" xfId="1742"/>
    <cellStyle name="20% - Accent2 7 26 2" xfId="1743"/>
    <cellStyle name="20% - Accent2 7 26 2 2" xfId="1744"/>
    <cellStyle name="20% - Accent2 7 26 2 3" xfId="1745"/>
    <cellStyle name="20% - Accent2 7 26 3" xfId="1746"/>
    <cellStyle name="20% - Accent2 7 26 3 2" xfId="1747"/>
    <cellStyle name="20% - Accent2 7 26 3 3" xfId="1748"/>
    <cellStyle name="20% - Accent2 7 26 4" xfId="1749"/>
    <cellStyle name="20% - Accent2 7 26 5" xfId="1750"/>
    <cellStyle name="20% - Accent2 7 27" xfId="1751"/>
    <cellStyle name="20% - Accent2 7 27 2" xfId="1752"/>
    <cellStyle name="20% - Accent2 7 27 2 2" xfId="1753"/>
    <cellStyle name="20% - Accent2 7 27 2 3" xfId="1754"/>
    <cellStyle name="20% - Accent2 7 27 3" xfId="1755"/>
    <cellStyle name="20% - Accent2 7 27 3 2" xfId="1756"/>
    <cellStyle name="20% - Accent2 7 27 3 3" xfId="1757"/>
    <cellStyle name="20% - Accent2 7 27 4" xfId="1758"/>
    <cellStyle name="20% - Accent2 7 27 5" xfId="1759"/>
    <cellStyle name="20% - Accent2 7 28" xfId="1760"/>
    <cellStyle name="20% - Accent2 7 28 2" xfId="1761"/>
    <cellStyle name="20% - Accent2 7 28 2 2" xfId="1762"/>
    <cellStyle name="20% - Accent2 7 28 2 3" xfId="1763"/>
    <cellStyle name="20% - Accent2 7 28 3" xfId="1764"/>
    <cellStyle name="20% - Accent2 7 28 3 2" xfId="1765"/>
    <cellStyle name="20% - Accent2 7 28 3 3" xfId="1766"/>
    <cellStyle name="20% - Accent2 7 28 4" xfId="1767"/>
    <cellStyle name="20% - Accent2 7 28 5" xfId="1768"/>
    <cellStyle name="20% - Accent2 7 29" xfId="1769"/>
    <cellStyle name="20% - Accent2 7 3" xfId="204"/>
    <cellStyle name="20% - Accent2 7 3 2" xfId="1770"/>
    <cellStyle name="20% - Accent2 7 3 2 2" xfId="1771"/>
    <cellStyle name="20% - Accent2 7 3 2 2 2" xfId="1772"/>
    <cellStyle name="20% - Accent2 7 3 2 2 3" xfId="1773"/>
    <cellStyle name="20% - Accent2 7 3 2 3" xfId="1774"/>
    <cellStyle name="20% - Accent2 7 3 2 3 2" xfId="1775"/>
    <cellStyle name="20% - Accent2 7 3 2 3 3" xfId="1776"/>
    <cellStyle name="20% - Accent2 7 3 2 4" xfId="1777"/>
    <cellStyle name="20% - Accent2 7 3 2 5" xfId="1778"/>
    <cellStyle name="20% - Accent2 7 3 3" xfId="1779"/>
    <cellStyle name="20% - Accent2 7 3 3 2" xfId="1780"/>
    <cellStyle name="20% - Accent2 7 3 3 2 2" xfId="1781"/>
    <cellStyle name="20% - Accent2 7 3 3 2 3" xfId="1782"/>
    <cellStyle name="20% - Accent2 7 3 3 3" xfId="1783"/>
    <cellStyle name="20% - Accent2 7 3 3 3 2" xfId="1784"/>
    <cellStyle name="20% - Accent2 7 3 3 3 3" xfId="1785"/>
    <cellStyle name="20% - Accent2 7 3 3 4" xfId="1786"/>
    <cellStyle name="20% - Accent2 7 3 3 5" xfId="1787"/>
    <cellStyle name="20% - Accent2 7 4" xfId="205"/>
    <cellStyle name="20% - Accent2 7 4 2" xfId="1788"/>
    <cellStyle name="20% - Accent2 7 5" xfId="1789"/>
    <cellStyle name="20% - Accent2 7 6" xfId="1790"/>
    <cellStyle name="20% - Accent2 7 7" xfId="1791"/>
    <cellStyle name="20% - Accent2 7 8" xfId="1792"/>
    <cellStyle name="20% - Accent2 7 9" xfId="1793"/>
    <cellStyle name="20% - Accent2 8" xfId="206"/>
    <cellStyle name="20% - Accent2 8 10" xfId="1794"/>
    <cellStyle name="20% - Accent2 8 11" xfId="1795"/>
    <cellStyle name="20% - Accent2 8 12" xfId="1796"/>
    <cellStyle name="20% - Accent2 8 13" xfId="1797"/>
    <cellStyle name="20% - Accent2 8 14" xfId="1798"/>
    <cellStyle name="20% - Accent2 8 15" xfId="1799"/>
    <cellStyle name="20% - Accent2 8 16" xfId="1800"/>
    <cellStyle name="20% - Accent2 8 17" xfId="1801"/>
    <cellStyle name="20% - Accent2 8 18" xfId="1802"/>
    <cellStyle name="20% - Accent2 8 19" xfId="1803"/>
    <cellStyle name="20% - Accent2 8 2" xfId="207"/>
    <cellStyle name="20% - Accent2 8 2 2" xfId="1804"/>
    <cellStyle name="20% - Accent2 8 2 2 2" xfId="1805"/>
    <cellStyle name="20% - Accent2 8 2 2 2 2" xfId="1806"/>
    <cellStyle name="20% - Accent2 8 2 2 2 3" xfId="1807"/>
    <cellStyle name="20% - Accent2 8 2 2 3" xfId="1808"/>
    <cellStyle name="20% - Accent2 8 2 2 3 2" xfId="1809"/>
    <cellStyle name="20% - Accent2 8 2 2 3 3" xfId="1810"/>
    <cellStyle name="20% - Accent2 8 2 2 4" xfId="1811"/>
    <cellStyle name="20% - Accent2 8 2 2 5" xfId="1812"/>
    <cellStyle name="20% - Accent2 8 2 3" xfId="1813"/>
    <cellStyle name="20% - Accent2 8 2 3 2" xfId="1814"/>
    <cellStyle name="20% - Accent2 8 2 3 2 2" xfId="1815"/>
    <cellStyle name="20% - Accent2 8 2 3 2 3" xfId="1816"/>
    <cellStyle name="20% - Accent2 8 2 3 3" xfId="1817"/>
    <cellStyle name="20% - Accent2 8 2 3 3 2" xfId="1818"/>
    <cellStyle name="20% - Accent2 8 2 3 3 3" xfId="1819"/>
    <cellStyle name="20% - Accent2 8 2 3 4" xfId="1820"/>
    <cellStyle name="20% - Accent2 8 2 3 5" xfId="1821"/>
    <cellStyle name="20% - Accent2 8 20" xfId="1822"/>
    <cellStyle name="20% - Accent2 8 21" xfId="1823"/>
    <cellStyle name="20% - Accent2 8 22" xfId="1824"/>
    <cellStyle name="20% - Accent2 8 23" xfId="1825"/>
    <cellStyle name="20% - Accent2 8 24" xfId="1826"/>
    <cellStyle name="20% - Accent2 8 24 2" xfId="1827"/>
    <cellStyle name="20% - Accent2 8 24 2 2" xfId="1828"/>
    <cellStyle name="20% - Accent2 8 24 2 3" xfId="1829"/>
    <cellStyle name="20% - Accent2 8 24 3" xfId="1830"/>
    <cellStyle name="20% - Accent2 8 24 3 2" xfId="1831"/>
    <cellStyle name="20% - Accent2 8 24 3 3" xfId="1832"/>
    <cellStyle name="20% - Accent2 8 24 4" xfId="1833"/>
    <cellStyle name="20% - Accent2 8 24 5" xfId="1834"/>
    <cellStyle name="20% - Accent2 8 25" xfId="1835"/>
    <cellStyle name="20% - Accent2 8 25 2" xfId="1836"/>
    <cellStyle name="20% - Accent2 8 25 2 2" xfId="1837"/>
    <cellStyle name="20% - Accent2 8 25 2 3" xfId="1838"/>
    <cellStyle name="20% - Accent2 8 25 3" xfId="1839"/>
    <cellStyle name="20% - Accent2 8 25 3 2" xfId="1840"/>
    <cellStyle name="20% - Accent2 8 25 3 3" xfId="1841"/>
    <cellStyle name="20% - Accent2 8 25 4" xfId="1842"/>
    <cellStyle name="20% - Accent2 8 25 5" xfId="1843"/>
    <cellStyle name="20% - Accent2 8 26" xfId="1844"/>
    <cellStyle name="20% - Accent2 8 26 2" xfId="1845"/>
    <cellStyle name="20% - Accent2 8 26 2 2" xfId="1846"/>
    <cellStyle name="20% - Accent2 8 26 2 3" xfId="1847"/>
    <cellStyle name="20% - Accent2 8 26 3" xfId="1848"/>
    <cellStyle name="20% - Accent2 8 26 3 2" xfId="1849"/>
    <cellStyle name="20% - Accent2 8 26 3 3" xfId="1850"/>
    <cellStyle name="20% - Accent2 8 26 4" xfId="1851"/>
    <cellStyle name="20% - Accent2 8 26 5" xfId="1852"/>
    <cellStyle name="20% - Accent2 8 27" xfId="1853"/>
    <cellStyle name="20% - Accent2 8 27 2" xfId="1854"/>
    <cellStyle name="20% - Accent2 8 27 2 2" xfId="1855"/>
    <cellStyle name="20% - Accent2 8 27 2 3" xfId="1856"/>
    <cellStyle name="20% - Accent2 8 27 3" xfId="1857"/>
    <cellStyle name="20% - Accent2 8 27 3 2" xfId="1858"/>
    <cellStyle name="20% - Accent2 8 27 3 3" xfId="1859"/>
    <cellStyle name="20% - Accent2 8 27 4" xfId="1860"/>
    <cellStyle name="20% - Accent2 8 27 5" xfId="1861"/>
    <cellStyle name="20% - Accent2 8 28" xfId="1862"/>
    <cellStyle name="20% - Accent2 8 3" xfId="1863"/>
    <cellStyle name="20% - Accent2 8 3 2" xfId="1864"/>
    <cellStyle name="20% - Accent2 8 4" xfId="1865"/>
    <cellStyle name="20% - Accent2 8 5" xfId="1866"/>
    <cellStyle name="20% - Accent2 8 6" xfId="1867"/>
    <cellStyle name="20% - Accent2 8 7" xfId="1868"/>
    <cellStyle name="20% - Accent2 8 8" xfId="1869"/>
    <cellStyle name="20% - Accent2 8 9" xfId="1870"/>
    <cellStyle name="20% - Accent2 9" xfId="208"/>
    <cellStyle name="20% - Accent2 9 2" xfId="1871"/>
    <cellStyle name="20% - Accent2 9 2 2" xfId="1872"/>
    <cellStyle name="20% - Accent2 9 3" xfId="1873"/>
    <cellStyle name="20% - Accent2 9 4" xfId="1874"/>
    <cellStyle name="20% - Accent2 9 5" xfId="1875"/>
    <cellStyle name="20% - Accent2 9 6" xfId="1876"/>
    <cellStyle name="20% - Accent3 10" xfId="209"/>
    <cellStyle name="20% - Accent3 11" xfId="210"/>
    <cellStyle name="20% - Accent3 11 2" xfId="1877"/>
    <cellStyle name="20% - Accent3 11 2 2" xfId="1878"/>
    <cellStyle name="20% - Accent3 11 3" xfId="1879"/>
    <cellStyle name="20% - Accent3 12" xfId="1880"/>
    <cellStyle name="20% - Accent3 12 2" xfId="1881"/>
    <cellStyle name="20% - Accent3 12 2 2" xfId="1882"/>
    <cellStyle name="20% - Accent3 12 3" xfId="1883"/>
    <cellStyle name="20% - Accent3 13" xfId="1884"/>
    <cellStyle name="20% - Accent3 13 2" xfId="1885"/>
    <cellStyle name="20% - Accent3 14" xfId="1886"/>
    <cellStyle name="20% - Accent3 15" xfId="21"/>
    <cellStyle name="20% - Accent3 2" xfId="93"/>
    <cellStyle name="20% - Accent3 2 10" xfId="1887"/>
    <cellStyle name="20% - Accent3 2 11" xfId="1888"/>
    <cellStyle name="20% - Accent3 2 12" xfId="1889"/>
    <cellStyle name="20% - Accent3 2 13" xfId="1890"/>
    <cellStyle name="20% - Accent3 2 14" xfId="1891"/>
    <cellStyle name="20% - Accent3 2 15" xfId="1892"/>
    <cellStyle name="20% - Accent3 2 16" xfId="1893"/>
    <cellStyle name="20% - Accent3 2 17" xfId="1894"/>
    <cellStyle name="20% - Accent3 2 18" xfId="1895"/>
    <cellStyle name="20% - Accent3 2 19" xfId="1896"/>
    <cellStyle name="20% - Accent3 2 2" xfId="211"/>
    <cellStyle name="20% - Accent3 2 2 2" xfId="212"/>
    <cellStyle name="20% - Accent3 2 2 2 2" xfId="1897"/>
    <cellStyle name="20% - Accent3 2 2 2 2 2" xfId="1898"/>
    <cellStyle name="20% - Accent3 2 2 2 3" xfId="1899"/>
    <cellStyle name="20% - Accent3 2 2 3" xfId="213"/>
    <cellStyle name="20% - Accent3 2 2 3 2" xfId="1900"/>
    <cellStyle name="20% - Accent3 2 2 3 2 2" xfId="1901"/>
    <cellStyle name="20% - Accent3 2 2 3 3" xfId="1902"/>
    <cellStyle name="20% - Accent3 2 2 4" xfId="1903"/>
    <cellStyle name="20% - Accent3 2 2 4 2" xfId="1904"/>
    <cellStyle name="20% - Accent3 2 2 5" xfId="1905"/>
    <cellStyle name="20% - Accent3 2 20" xfId="1906"/>
    <cellStyle name="20% - Accent3 2 21" xfId="1907"/>
    <cellStyle name="20% - Accent3 2 22" xfId="1908"/>
    <cellStyle name="20% - Accent3 2 23" xfId="1909"/>
    <cellStyle name="20% - Accent3 2 24" xfId="1910"/>
    <cellStyle name="20% - Accent3 2 25" xfId="1911"/>
    <cellStyle name="20% - Accent3 2 26" xfId="1912"/>
    <cellStyle name="20% - Accent3 2 27" xfId="1913"/>
    <cellStyle name="20% - Accent3 2 28" xfId="1914"/>
    <cellStyle name="20% - Accent3 2 29" xfId="1915"/>
    <cellStyle name="20% - Accent3 2 3" xfId="214"/>
    <cellStyle name="20% - Accent3 2 3 2" xfId="1916"/>
    <cellStyle name="20% - Accent3 2 30" xfId="1917"/>
    <cellStyle name="20% - Accent3 2 31" xfId="1918"/>
    <cellStyle name="20% - Accent3 2 32" xfId="1919"/>
    <cellStyle name="20% - Accent3 2 33" xfId="1920"/>
    <cellStyle name="20% - Accent3 2 34" xfId="1921"/>
    <cellStyle name="20% - Accent3 2 34 2" xfId="1922"/>
    <cellStyle name="20% - Accent3 2 34 3" xfId="1923"/>
    <cellStyle name="20% - Accent3 2 35" xfId="1924"/>
    <cellStyle name="20% - Accent3 2 4" xfId="215"/>
    <cellStyle name="20% - Accent3 2 4 2" xfId="1925"/>
    <cellStyle name="20% - Accent3 2 4 2 2" xfId="1926"/>
    <cellStyle name="20% - Accent3 2 4 3" xfId="1927"/>
    <cellStyle name="20% - Accent3 2 5" xfId="216"/>
    <cellStyle name="20% - Accent3 2 6" xfId="1928"/>
    <cellStyle name="20% - Accent3 2 6 2" xfId="1929"/>
    <cellStyle name="20% - Accent3 2 7" xfId="1930"/>
    <cellStyle name="20% - Accent3 2 8" xfId="1931"/>
    <cellStyle name="20% - Accent3 2 9" xfId="1932"/>
    <cellStyle name="20% - Accent3 3" xfId="217"/>
    <cellStyle name="20% - Accent3 3 2" xfId="218"/>
    <cellStyle name="20% - Accent3 3 2 2" xfId="1933"/>
    <cellStyle name="20% - Accent3 3 2 2 2" xfId="1934"/>
    <cellStyle name="20% - Accent3 3 2 3" xfId="1935"/>
    <cellStyle name="20% - Accent3 3 3" xfId="219"/>
    <cellStyle name="20% - Accent3 3 3 2" xfId="1936"/>
    <cellStyle name="20% - Accent3 3 3 2 2" xfId="1937"/>
    <cellStyle name="20% - Accent3 3 3 3" xfId="1938"/>
    <cellStyle name="20% - Accent3 3 4" xfId="220"/>
    <cellStyle name="20% - Accent3 3 4 2" xfId="1939"/>
    <cellStyle name="20% - Accent3 3 4 2 2" xfId="1940"/>
    <cellStyle name="20% - Accent3 3 4 3" xfId="1941"/>
    <cellStyle name="20% - Accent3 3 5" xfId="221"/>
    <cellStyle name="20% - Accent3 3 5 2" xfId="1942"/>
    <cellStyle name="20% - Accent3 3 6" xfId="1943"/>
    <cellStyle name="20% - Accent3 4" xfId="222"/>
    <cellStyle name="20% - Accent3 4 2" xfId="223"/>
    <cellStyle name="20% - Accent3 4 2 2" xfId="1944"/>
    <cellStyle name="20% - Accent3 4 2 2 2" xfId="1945"/>
    <cellStyle name="20% - Accent3 4 2 3" xfId="1946"/>
    <cellStyle name="20% - Accent3 4 3" xfId="224"/>
    <cellStyle name="20% - Accent3 4 3 2" xfId="1947"/>
    <cellStyle name="20% - Accent3 4 3 2 2" xfId="1948"/>
    <cellStyle name="20% - Accent3 4 3 3" xfId="1949"/>
    <cellStyle name="20% - Accent3 4 4" xfId="225"/>
    <cellStyle name="20% - Accent3 4 4 2" xfId="1950"/>
    <cellStyle name="20% - Accent3 4 4 2 2" xfId="1951"/>
    <cellStyle name="20% - Accent3 4 4 3" xfId="1952"/>
    <cellStyle name="20% - Accent3 4 5" xfId="226"/>
    <cellStyle name="20% - Accent3 4 5 2" xfId="1953"/>
    <cellStyle name="20% - Accent3 4 6" xfId="1954"/>
    <cellStyle name="20% - Accent3 5" xfId="227"/>
    <cellStyle name="20% - Accent3 5 2" xfId="228"/>
    <cellStyle name="20% - Accent3 5 2 2" xfId="1955"/>
    <cellStyle name="20% - Accent3 5 2 2 2" xfId="1956"/>
    <cellStyle name="20% - Accent3 5 2 3" xfId="1957"/>
    <cellStyle name="20% - Accent3 5 3" xfId="229"/>
    <cellStyle name="20% - Accent3 5 3 2" xfId="1958"/>
    <cellStyle name="20% - Accent3 5 3 2 2" xfId="1959"/>
    <cellStyle name="20% - Accent3 5 3 3" xfId="1960"/>
    <cellStyle name="20% - Accent3 5 4" xfId="230"/>
    <cellStyle name="20% - Accent3 5 4 2" xfId="1961"/>
    <cellStyle name="20% - Accent3 5 4 2 2" xfId="1962"/>
    <cellStyle name="20% - Accent3 5 4 3" xfId="1963"/>
    <cellStyle name="20% - Accent3 5 5" xfId="231"/>
    <cellStyle name="20% - Accent3 5 5 2" xfId="1964"/>
    <cellStyle name="20% - Accent3 5 6" xfId="1965"/>
    <cellStyle name="20% - Accent3 6" xfId="232"/>
    <cellStyle name="20% - Accent3 6 2" xfId="233"/>
    <cellStyle name="20% - Accent3 6 2 2" xfId="1966"/>
    <cellStyle name="20% - Accent3 6 2 2 2" xfId="1967"/>
    <cellStyle name="20% - Accent3 6 2 3" xfId="1968"/>
    <cellStyle name="20% - Accent3 6 3" xfId="234"/>
    <cellStyle name="20% - Accent3 6 4" xfId="235"/>
    <cellStyle name="20% - Accent3 6 4 2" xfId="1969"/>
    <cellStyle name="20% - Accent3 6 5" xfId="1970"/>
    <cellStyle name="20% - Accent3 7" xfId="236"/>
    <cellStyle name="20% - Accent3 7 10" xfId="1971"/>
    <cellStyle name="20% - Accent3 7 11" xfId="1972"/>
    <cellStyle name="20% - Accent3 7 12" xfId="1973"/>
    <cellStyle name="20% - Accent3 7 13" xfId="1974"/>
    <cellStyle name="20% - Accent3 7 14" xfId="1975"/>
    <cellStyle name="20% - Accent3 7 15" xfId="1976"/>
    <cellStyle name="20% - Accent3 7 16" xfId="1977"/>
    <cellStyle name="20% - Accent3 7 17" xfId="1978"/>
    <cellStyle name="20% - Accent3 7 18" xfId="1979"/>
    <cellStyle name="20% - Accent3 7 19" xfId="1980"/>
    <cellStyle name="20% - Accent3 7 2" xfId="237"/>
    <cellStyle name="20% - Accent3 7 2 10" xfId="1981"/>
    <cellStyle name="20% - Accent3 7 2 11" xfId="1982"/>
    <cellStyle name="20% - Accent3 7 2 12" xfId="1983"/>
    <cellStyle name="20% - Accent3 7 2 13" xfId="1984"/>
    <cellStyle name="20% - Accent3 7 2 14" xfId="1985"/>
    <cellStyle name="20% - Accent3 7 2 15" xfId="1986"/>
    <cellStyle name="20% - Accent3 7 2 16" xfId="1987"/>
    <cellStyle name="20% - Accent3 7 2 17" xfId="1988"/>
    <cellStyle name="20% - Accent3 7 2 18" xfId="1989"/>
    <cellStyle name="20% - Accent3 7 2 19" xfId="1990"/>
    <cellStyle name="20% - Accent3 7 2 2" xfId="1991"/>
    <cellStyle name="20% - Accent3 7 2 2 2" xfId="1992"/>
    <cellStyle name="20% - Accent3 7 2 2 2 2" xfId="1993"/>
    <cellStyle name="20% - Accent3 7 2 2 2 2 2" xfId="1994"/>
    <cellStyle name="20% - Accent3 7 2 2 2 2 3" xfId="1995"/>
    <cellStyle name="20% - Accent3 7 2 2 2 3" xfId="1996"/>
    <cellStyle name="20% - Accent3 7 2 2 2 3 2" xfId="1997"/>
    <cellStyle name="20% - Accent3 7 2 2 2 3 3" xfId="1998"/>
    <cellStyle name="20% - Accent3 7 2 2 2 4" xfId="1999"/>
    <cellStyle name="20% - Accent3 7 2 2 2 5" xfId="2000"/>
    <cellStyle name="20% - Accent3 7 2 2 3" xfId="2001"/>
    <cellStyle name="20% - Accent3 7 2 2 3 2" xfId="2002"/>
    <cellStyle name="20% - Accent3 7 2 2 3 2 2" xfId="2003"/>
    <cellStyle name="20% - Accent3 7 2 2 3 2 3" xfId="2004"/>
    <cellStyle name="20% - Accent3 7 2 2 3 3" xfId="2005"/>
    <cellStyle name="20% - Accent3 7 2 2 3 3 2" xfId="2006"/>
    <cellStyle name="20% - Accent3 7 2 2 3 3 3" xfId="2007"/>
    <cellStyle name="20% - Accent3 7 2 2 3 4" xfId="2008"/>
    <cellStyle name="20% - Accent3 7 2 2 3 5" xfId="2009"/>
    <cellStyle name="20% - Accent3 7 2 20" xfId="2010"/>
    <cellStyle name="20% - Accent3 7 2 21" xfId="2011"/>
    <cellStyle name="20% - Accent3 7 2 22" xfId="2012"/>
    <cellStyle name="20% - Accent3 7 2 23" xfId="2013"/>
    <cellStyle name="20% - Accent3 7 2 24" xfId="2014"/>
    <cellStyle name="20% - Accent3 7 2 24 2" xfId="2015"/>
    <cellStyle name="20% - Accent3 7 2 24 2 2" xfId="2016"/>
    <cellStyle name="20% - Accent3 7 2 24 2 3" xfId="2017"/>
    <cellStyle name="20% - Accent3 7 2 24 3" xfId="2018"/>
    <cellStyle name="20% - Accent3 7 2 24 3 2" xfId="2019"/>
    <cellStyle name="20% - Accent3 7 2 24 3 3" xfId="2020"/>
    <cellStyle name="20% - Accent3 7 2 24 4" xfId="2021"/>
    <cellStyle name="20% - Accent3 7 2 24 5" xfId="2022"/>
    <cellStyle name="20% - Accent3 7 2 25" xfId="2023"/>
    <cellStyle name="20% - Accent3 7 2 25 2" xfId="2024"/>
    <cellStyle name="20% - Accent3 7 2 25 2 2" xfId="2025"/>
    <cellStyle name="20% - Accent3 7 2 25 2 3" xfId="2026"/>
    <cellStyle name="20% - Accent3 7 2 25 3" xfId="2027"/>
    <cellStyle name="20% - Accent3 7 2 25 3 2" xfId="2028"/>
    <cellStyle name="20% - Accent3 7 2 25 3 3" xfId="2029"/>
    <cellStyle name="20% - Accent3 7 2 25 4" xfId="2030"/>
    <cellStyle name="20% - Accent3 7 2 25 5" xfId="2031"/>
    <cellStyle name="20% - Accent3 7 2 26" xfId="2032"/>
    <cellStyle name="20% - Accent3 7 2 26 2" xfId="2033"/>
    <cellStyle name="20% - Accent3 7 2 26 2 2" xfId="2034"/>
    <cellStyle name="20% - Accent3 7 2 26 2 3" xfId="2035"/>
    <cellStyle name="20% - Accent3 7 2 26 3" xfId="2036"/>
    <cellStyle name="20% - Accent3 7 2 26 3 2" xfId="2037"/>
    <cellStyle name="20% - Accent3 7 2 26 3 3" xfId="2038"/>
    <cellStyle name="20% - Accent3 7 2 26 4" xfId="2039"/>
    <cellStyle name="20% - Accent3 7 2 26 5" xfId="2040"/>
    <cellStyle name="20% - Accent3 7 2 27" xfId="2041"/>
    <cellStyle name="20% - Accent3 7 2 27 2" xfId="2042"/>
    <cellStyle name="20% - Accent3 7 2 27 2 2" xfId="2043"/>
    <cellStyle name="20% - Accent3 7 2 27 2 3" xfId="2044"/>
    <cellStyle name="20% - Accent3 7 2 27 3" xfId="2045"/>
    <cellStyle name="20% - Accent3 7 2 27 3 2" xfId="2046"/>
    <cellStyle name="20% - Accent3 7 2 27 3 3" xfId="2047"/>
    <cellStyle name="20% - Accent3 7 2 27 4" xfId="2048"/>
    <cellStyle name="20% - Accent3 7 2 27 5" xfId="2049"/>
    <cellStyle name="20% - Accent3 7 2 3" xfId="2050"/>
    <cellStyle name="20% - Accent3 7 2 4" xfId="2051"/>
    <cellStyle name="20% - Accent3 7 2 5" xfId="2052"/>
    <cellStyle name="20% - Accent3 7 2 6" xfId="2053"/>
    <cellStyle name="20% - Accent3 7 2 7" xfId="2054"/>
    <cellStyle name="20% - Accent3 7 2 8" xfId="2055"/>
    <cellStyle name="20% - Accent3 7 2 9" xfId="2056"/>
    <cellStyle name="20% - Accent3 7 20" xfId="2057"/>
    <cellStyle name="20% - Accent3 7 21" xfId="2058"/>
    <cellStyle name="20% - Accent3 7 22" xfId="2059"/>
    <cellStyle name="20% - Accent3 7 23" xfId="2060"/>
    <cellStyle name="20% - Accent3 7 24" xfId="2061"/>
    <cellStyle name="20% - Accent3 7 25" xfId="2062"/>
    <cellStyle name="20% - Accent3 7 25 2" xfId="2063"/>
    <cellStyle name="20% - Accent3 7 25 2 2" xfId="2064"/>
    <cellStyle name="20% - Accent3 7 25 2 3" xfId="2065"/>
    <cellStyle name="20% - Accent3 7 25 3" xfId="2066"/>
    <cellStyle name="20% - Accent3 7 25 3 2" xfId="2067"/>
    <cellStyle name="20% - Accent3 7 25 3 3" xfId="2068"/>
    <cellStyle name="20% - Accent3 7 25 4" xfId="2069"/>
    <cellStyle name="20% - Accent3 7 25 5" xfId="2070"/>
    <cellStyle name="20% - Accent3 7 26" xfId="2071"/>
    <cellStyle name="20% - Accent3 7 26 2" xfId="2072"/>
    <cellStyle name="20% - Accent3 7 26 2 2" xfId="2073"/>
    <cellStyle name="20% - Accent3 7 26 2 3" xfId="2074"/>
    <cellStyle name="20% - Accent3 7 26 3" xfId="2075"/>
    <cellStyle name="20% - Accent3 7 26 3 2" xfId="2076"/>
    <cellStyle name="20% - Accent3 7 26 3 3" xfId="2077"/>
    <cellStyle name="20% - Accent3 7 26 4" xfId="2078"/>
    <cellStyle name="20% - Accent3 7 26 5" xfId="2079"/>
    <cellStyle name="20% - Accent3 7 27" xfId="2080"/>
    <cellStyle name="20% - Accent3 7 27 2" xfId="2081"/>
    <cellStyle name="20% - Accent3 7 27 2 2" xfId="2082"/>
    <cellStyle name="20% - Accent3 7 27 2 3" xfId="2083"/>
    <cellStyle name="20% - Accent3 7 27 3" xfId="2084"/>
    <cellStyle name="20% - Accent3 7 27 3 2" xfId="2085"/>
    <cellStyle name="20% - Accent3 7 27 3 3" xfId="2086"/>
    <cellStyle name="20% - Accent3 7 27 4" xfId="2087"/>
    <cellStyle name="20% - Accent3 7 27 5" xfId="2088"/>
    <cellStyle name="20% - Accent3 7 28" xfId="2089"/>
    <cellStyle name="20% - Accent3 7 28 2" xfId="2090"/>
    <cellStyle name="20% - Accent3 7 28 2 2" xfId="2091"/>
    <cellStyle name="20% - Accent3 7 28 2 3" xfId="2092"/>
    <cellStyle name="20% - Accent3 7 28 3" xfId="2093"/>
    <cellStyle name="20% - Accent3 7 28 3 2" xfId="2094"/>
    <cellStyle name="20% - Accent3 7 28 3 3" xfId="2095"/>
    <cellStyle name="20% - Accent3 7 28 4" xfId="2096"/>
    <cellStyle name="20% - Accent3 7 28 5" xfId="2097"/>
    <cellStyle name="20% - Accent3 7 29" xfId="2098"/>
    <cellStyle name="20% - Accent3 7 3" xfId="238"/>
    <cellStyle name="20% - Accent3 7 3 2" xfId="2099"/>
    <cellStyle name="20% - Accent3 7 3 2 2" xfId="2100"/>
    <cellStyle name="20% - Accent3 7 3 2 2 2" xfId="2101"/>
    <cellStyle name="20% - Accent3 7 3 2 2 3" xfId="2102"/>
    <cellStyle name="20% - Accent3 7 3 2 3" xfId="2103"/>
    <cellStyle name="20% - Accent3 7 3 2 3 2" xfId="2104"/>
    <cellStyle name="20% - Accent3 7 3 2 3 3" xfId="2105"/>
    <cellStyle name="20% - Accent3 7 3 2 4" xfId="2106"/>
    <cellStyle name="20% - Accent3 7 3 2 5" xfId="2107"/>
    <cellStyle name="20% - Accent3 7 3 3" xfId="2108"/>
    <cellStyle name="20% - Accent3 7 3 3 2" xfId="2109"/>
    <cellStyle name="20% - Accent3 7 3 3 2 2" xfId="2110"/>
    <cellStyle name="20% - Accent3 7 3 3 2 3" xfId="2111"/>
    <cellStyle name="20% - Accent3 7 3 3 3" xfId="2112"/>
    <cellStyle name="20% - Accent3 7 3 3 3 2" xfId="2113"/>
    <cellStyle name="20% - Accent3 7 3 3 3 3" xfId="2114"/>
    <cellStyle name="20% - Accent3 7 3 3 4" xfId="2115"/>
    <cellStyle name="20% - Accent3 7 3 3 5" xfId="2116"/>
    <cellStyle name="20% - Accent3 7 4" xfId="239"/>
    <cellStyle name="20% - Accent3 7 4 2" xfId="2117"/>
    <cellStyle name="20% - Accent3 7 5" xfId="2118"/>
    <cellStyle name="20% - Accent3 7 6" xfId="2119"/>
    <cellStyle name="20% - Accent3 7 7" xfId="2120"/>
    <cellStyle name="20% - Accent3 7 8" xfId="2121"/>
    <cellStyle name="20% - Accent3 7 9" xfId="2122"/>
    <cellStyle name="20% - Accent3 8" xfId="240"/>
    <cellStyle name="20% - Accent3 8 10" xfId="2123"/>
    <cellStyle name="20% - Accent3 8 11" xfId="2124"/>
    <cellStyle name="20% - Accent3 8 12" xfId="2125"/>
    <cellStyle name="20% - Accent3 8 13" xfId="2126"/>
    <cellStyle name="20% - Accent3 8 14" xfId="2127"/>
    <cellStyle name="20% - Accent3 8 15" xfId="2128"/>
    <cellStyle name="20% - Accent3 8 16" xfId="2129"/>
    <cellStyle name="20% - Accent3 8 17" xfId="2130"/>
    <cellStyle name="20% - Accent3 8 18" xfId="2131"/>
    <cellStyle name="20% - Accent3 8 19" xfId="2132"/>
    <cellStyle name="20% - Accent3 8 2" xfId="241"/>
    <cellStyle name="20% - Accent3 8 2 2" xfId="2133"/>
    <cellStyle name="20% - Accent3 8 2 2 2" xfId="2134"/>
    <cellStyle name="20% - Accent3 8 2 2 2 2" xfId="2135"/>
    <cellStyle name="20% - Accent3 8 2 2 2 3" xfId="2136"/>
    <cellStyle name="20% - Accent3 8 2 2 3" xfId="2137"/>
    <cellStyle name="20% - Accent3 8 2 2 3 2" xfId="2138"/>
    <cellStyle name="20% - Accent3 8 2 2 3 3" xfId="2139"/>
    <cellStyle name="20% - Accent3 8 2 2 4" xfId="2140"/>
    <cellStyle name="20% - Accent3 8 2 2 5" xfId="2141"/>
    <cellStyle name="20% - Accent3 8 2 3" xfId="2142"/>
    <cellStyle name="20% - Accent3 8 2 3 2" xfId="2143"/>
    <cellStyle name="20% - Accent3 8 2 3 2 2" xfId="2144"/>
    <cellStyle name="20% - Accent3 8 2 3 2 3" xfId="2145"/>
    <cellStyle name="20% - Accent3 8 2 3 3" xfId="2146"/>
    <cellStyle name="20% - Accent3 8 2 3 3 2" xfId="2147"/>
    <cellStyle name="20% - Accent3 8 2 3 3 3" xfId="2148"/>
    <cellStyle name="20% - Accent3 8 2 3 4" xfId="2149"/>
    <cellStyle name="20% - Accent3 8 2 3 5" xfId="2150"/>
    <cellStyle name="20% - Accent3 8 20" xfId="2151"/>
    <cellStyle name="20% - Accent3 8 21" xfId="2152"/>
    <cellStyle name="20% - Accent3 8 22" xfId="2153"/>
    <cellStyle name="20% - Accent3 8 23" xfId="2154"/>
    <cellStyle name="20% - Accent3 8 24" xfId="2155"/>
    <cellStyle name="20% - Accent3 8 24 2" xfId="2156"/>
    <cellStyle name="20% - Accent3 8 24 2 2" xfId="2157"/>
    <cellStyle name="20% - Accent3 8 24 2 3" xfId="2158"/>
    <cellStyle name="20% - Accent3 8 24 3" xfId="2159"/>
    <cellStyle name="20% - Accent3 8 24 3 2" xfId="2160"/>
    <cellStyle name="20% - Accent3 8 24 3 3" xfId="2161"/>
    <cellStyle name="20% - Accent3 8 24 4" xfId="2162"/>
    <cellStyle name="20% - Accent3 8 24 5" xfId="2163"/>
    <cellStyle name="20% - Accent3 8 25" xfId="2164"/>
    <cellStyle name="20% - Accent3 8 25 2" xfId="2165"/>
    <cellStyle name="20% - Accent3 8 25 2 2" xfId="2166"/>
    <cellStyle name="20% - Accent3 8 25 2 3" xfId="2167"/>
    <cellStyle name="20% - Accent3 8 25 3" xfId="2168"/>
    <cellStyle name="20% - Accent3 8 25 3 2" xfId="2169"/>
    <cellStyle name="20% - Accent3 8 25 3 3" xfId="2170"/>
    <cellStyle name="20% - Accent3 8 25 4" xfId="2171"/>
    <cellStyle name="20% - Accent3 8 25 5" xfId="2172"/>
    <cellStyle name="20% - Accent3 8 26" xfId="2173"/>
    <cellStyle name="20% - Accent3 8 26 2" xfId="2174"/>
    <cellStyle name="20% - Accent3 8 26 2 2" xfId="2175"/>
    <cellStyle name="20% - Accent3 8 26 2 3" xfId="2176"/>
    <cellStyle name="20% - Accent3 8 26 3" xfId="2177"/>
    <cellStyle name="20% - Accent3 8 26 3 2" xfId="2178"/>
    <cellStyle name="20% - Accent3 8 26 3 3" xfId="2179"/>
    <cellStyle name="20% - Accent3 8 26 4" xfId="2180"/>
    <cellStyle name="20% - Accent3 8 26 5" xfId="2181"/>
    <cellStyle name="20% - Accent3 8 27" xfId="2182"/>
    <cellStyle name="20% - Accent3 8 27 2" xfId="2183"/>
    <cellStyle name="20% - Accent3 8 27 2 2" xfId="2184"/>
    <cellStyle name="20% - Accent3 8 27 2 3" xfId="2185"/>
    <cellStyle name="20% - Accent3 8 27 3" xfId="2186"/>
    <cellStyle name="20% - Accent3 8 27 3 2" xfId="2187"/>
    <cellStyle name="20% - Accent3 8 27 3 3" xfId="2188"/>
    <cellStyle name="20% - Accent3 8 27 4" xfId="2189"/>
    <cellStyle name="20% - Accent3 8 27 5" xfId="2190"/>
    <cellStyle name="20% - Accent3 8 28" xfId="2191"/>
    <cellStyle name="20% - Accent3 8 3" xfId="2192"/>
    <cellStyle name="20% - Accent3 8 3 2" xfId="2193"/>
    <cellStyle name="20% - Accent3 8 4" xfId="2194"/>
    <cellStyle name="20% - Accent3 8 5" xfId="2195"/>
    <cellStyle name="20% - Accent3 8 6" xfId="2196"/>
    <cellStyle name="20% - Accent3 8 7" xfId="2197"/>
    <cellStyle name="20% - Accent3 8 8" xfId="2198"/>
    <cellStyle name="20% - Accent3 8 9" xfId="2199"/>
    <cellStyle name="20% - Accent3 9" xfId="242"/>
    <cellStyle name="20% - Accent3 9 2" xfId="2200"/>
    <cellStyle name="20% - Accent3 9 2 2" xfId="2201"/>
    <cellStyle name="20% - Accent3 9 3" xfId="2202"/>
    <cellStyle name="20% - Accent3 9 4" xfId="2203"/>
    <cellStyle name="20% - Accent3 9 5" xfId="2204"/>
    <cellStyle name="20% - Accent3 9 6" xfId="2205"/>
    <cellStyle name="20% - Accent4 10" xfId="243"/>
    <cellStyle name="20% - Accent4 11" xfId="244"/>
    <cellStyle name="20% - Accent4 11 2" xfId="2206"/>
    <cellStyle name="20% - Accent4 11 2 2" xfId="2207"/>
    <cellStyle name="20% - Accent4 11 3" xfId="2208"/>
    <cellStyle name="20% - Accent4 12" xfId="2209"/>
    <cellStyle name="20% - Accent4 12 2" xfId="2210"/>
    <cellStyle name="20% - Accent4 12 2 2" xfId="2211"/>
    <cellStyle name="20% - Accent4 12 3" xfId="2212"/>
    <cellStyle name="20% - Accent4 13" xfId="2213"/>
    <cellStyle name="20% - Accent4 13 2" xfId="2214"/>
    <cellStyle name="20% - Accent4 14" xfId="2215"/>
    <cellStyle name="20% - Accent4 15" xfId="22"/>
    <cellStyle name="20% - Accent4 2" xfId="94"/>
    <cellStyle name="20% - Accent4 2 10" xfId="2216"/>
    <cellStyle name="20% - Accent4 2 11" xfId="2217"/>
    <cellStyle name="20% - Accent4 2 12" xfId="2218"/>
    <cellStyle name="20% - Accent4 2 13" xfId="2219"/>
    <cellStyle name="20% - Accent4 2 14" xfId="2220"/>
    <cellStyle name="20% - Accent4 2 15" xfId="2221"/>
    <cellStyle name="20% - Accent4 2 16" xfId="2222"/>
    <cellStyle name="20% - Accent4 2 17" xfId="2223"/>
    <cellStyle name="20% - Accent4 2 18" xfId="2224"/>
    <cellStyle name="20% - Accent4 2 19" xfId="2225"/>
    <cellStyle name="20% - Accent4 2 2" xfId="245"/>
    <cellStyle name="20% - Accent4 2 2 2" xfId="246"/>
    <cellStyle name="20% - Accent4 2 2 2 2" xfId="2226"/>
    <cellStyle name="20% - Accent4 2 2 2 2 2" xfId="2227"/>
    <cellStyle name="20% - Accent4 2 2 2 3" xfId="2228"/>
    <cellStyle name="20% - Accent4 2 2 3" xfId="247"/>
    <cellStyle name="20% - Accent4 2 2 3 2" xfId="2229"/>
    <cellStyle name="20% - Accent4 2 2 3 2 2" xfId="2230"/>
    <cellStyle name="20% - Accent4 2 2 3 3" xfId="2231"/>
    <cellStyle name="20% - Accent4 2 2 4" xfId="2232"/>
    <cellStyle name="20% - Accent4 2 2 4 2" xfId="2233"/>
    <cellStyle name="20% - Accent4 2 2 5" xfId="2234"/>
    <cellStyle name="20% - Accent4 2 20" xfId="2235"/>
    <cellStyle name="20% - Accent4 2 21" xfId="2236"/>
    <cellStyle name="20% - Accent4 2 22" xfId="2237"/>
    <cellStyle name="20% - Accent4 2 23" xfId="2238"/>
    <cellStyle name="20% - Accent4 2 24" xfId="2239"/>
    <cellStyle name="20% - Accent4 2 25" xfId="2240"/>
    <cellStyle name="20% - Accent4 2 26" xfId="2241"/>
    <cellStyle name="20% - Accent4 2 27" xfId="2242"/>
    <cellStyle name="20% - Accent4 2 28" xfId="2243"/>
    <cellStyle name="20% - Accent4 2 29" xfId="2244"/>
    <cellStyle name="20% - Accent4 2 3" xfId="248"/>
    <cellStyle name="20% - Accent4 2 3 2" xfId="2245"/>
    <cellStyle name="20% - Accent4 2 30" xfId="2246"/>
    <cellStyle name="20% - Accent4 2 31" xfId="2247"/>
    <cellStyle name="20% - Accent4 2 32" xfId="2248"/>
    <cellStyle name="20% - Accent4 2 33" xfId="2249"/>
    <cellStyle name="20% - Accent4 2 34" xfId="2250"/>
    <cellStyle name="20% - Accent4 2 34 2" xfId="2251"/>
    <cellStyle name="20% - Accent4 2 34 3" xfId="2252"/>
    <cellStyle name="20% - Accent4 2 35" xfId="2253"/>
    <cellStyle name="20% - Accent4 2 4" xfId="249"/>
    <cellStyle name="20% - Accent4 2 4 2" xfId="2254"/>
    <cellStyle name="20% - Accent4 2 4 2 2" xfId="2255"/>
    <cellStyle name="20% - Accent4 2 4 3" xfId="2256"/>
    <cellStyle name="20% - Accent4 2 5" xfId="250"/>
    <cellStyle name="20% - Accent4 2 6" xfId="2257"/>
    <cellStyle name="20% - Accent4 2 6 2" xfId="2258"/>
    <cellStyle name="20% - Accent4 2 7" xfId="2259"/>
    <cellStyle name="20% - Accent4 2 8" xfId="2260"/>
    <cellStyle name="20% - Accent4 2 9" xfId="2261"/>
    <cellStyle name="20% - Accent4 3" xfId="251"/>
    <cellStyle name="20% - Accent4 3 2" xfId="252"/>
    <cellStyle name="20% - Accent4 3 2 2" xfId="2262"/>
    <cellStyle name="20% - Accent4 3 2 2 2" xfId="2263"/>
    <cellStyle name="20% - Accent4 3 2 3" xfId="2264"/>
    <cellStyle name="20% - Accent4 3 3" xfId="253"/>
    <cellStyle name="20% - Accent4 3 3 2" xfId="2265"/>
    <cellStyle name="20% - Accent4 3 3 2 2" xfId="2266"/>
    <cellStyle name="20% - Accent4 3 3 3" xfId="2267"/>
    <cellStyle name="20% - Accent4 3 4" xfId="254"/>
    <cellStyle name="20% - Accent4 3 4 2" xfId="2268"/>
    <cellStyle name="20% - Accent4 3 4 2 2" xfId="2269"/>
    <cellStyle name="20% - Accent4 3 4 3" xfId="2270"/>
    <cellStyle name="20% - Accent4 3 5" xfId="255"/>
    <cellStyle name="20% - Accent4 3 5 2" xfId="2271"/>
    <cellStyle name="20% - Accent4 3 6" xfId="2272"/>
    <cellStyle name="20% - Accent4 4" xfId="256"/>
    <cellStyle name="20% - Accent4 4 2" xfId="257"/>
    <cellStyle name="20% - Accent4 4 2 2" xfId="2273"/>
    <cellStyle name="20% - Accent4 4 2 2 2" xfId="2274"/>
    <cellStyle name="20% - Accent4 4 2 3" xfId="2275"/>
    <cellStyle name="20% - Accent4 4 3" xfId="258"/>
    <cellStyle name="20% - Accent4 4 3 2" xfId="2276"/>
    <cellStyle name="20% - Accent4 4 3 2 2" xfId="2277"/>
    <cellStyle name="20% - Accent4 4 3 3" xfId="2278"/>
    <cellStyle name="20% - Accent4 4 4" xfId="259"/>
    <cellStyle name="20% - Accent4 4 4 2" xfId="2279"/>
    <cellStyle name="20% - Accent4 4 4 2 2" xfId="2280"/>
    <cellStyle name="20% - Accent4 4 4 3" xfId="2281"/>
    <cellStyle name="20% - Accent4 4 5" xfId="260"/>
    <cellStyle name="20% - Accent4 4 5 2" xfId="2282"/>
    <cellStyle name="20% - Accent4 4 6" xfId="2283"/>
    <cellStyle name="20% - Accent4 5" xfId="261"/>
    <cellStyle name="20% - Accent4 5 2" xfId="262"/>
    <cellStyle name="20% - Accent4 5 2 2" xfId="2284"/>
    <cellStyle name="20% - Accent4 5 2 2 2" xfId="2285"/>
    <cellStyle name="20% - Accent4 5 2 3" xfId="2286"/>
    <cellStyle name="20% - Accent4 5 3" xfId="263"/>
    <cellStyle name="20% - Accent4 5 3 2" xfId="2287"/>
    <cellStyle name="20% - Accent4 5 3 2 2" xfId="2288"/>
    <cellStyle name="20% - Accent4 5 3 3" xfId="2289"/>
    <cellStyle name="20% - Accent4 5 4" xfId="264"/>
    <cellStyle name="20% - Accent4 5 4 2" xfId="2290"/>
    <cellStyle name="20% - Accent4 5 4 2 2" xfId="2291"/>
    <cellStyle name="20% - Accent4 5 4 3" xfId="2292"/>
    <cellStyle name="20% - Accent4 5 5" xfId="265"/>
    <cellStyle name="20% - Accent4 5 5 2" xfId="2293"/>
    <cellStyle name="20% - Accent4 5 6" xfId="2294"/>
    <cellStyle name="20% - Accent4 6" xfId="266"/>
    <cellStyle name="20% - Accent4 6 2" xfId="267"/>
    <cellStyle name="20% - Accent4 6 2 2" xfId="2295"/>
    <cellStyle name="20% - Accent4 6 2 2 2" xfId="2296"/>
    <cellStyle name="20% - Accent4 6 2 3" xfId="2297"/>
    <cellStyle name="20% - Accent4 6 3" xfId="268"/>
    <cellStyle name="20% - Accent4 6 4" xfId="269"/>
    <cellStyle name="20% - Accent4 6 4 2" xfId="2298"/>
    <cellStyle name="20% - Accent4 6 5" xfId="2299"/>
    <cellStyle name="20% - Accent4 7" xfId="270"/>
    <cellStyle name="20% - Accent4 7 10" xfId="2300"/>
    <cellStyle name="20% - Accent4 7 11" xfId="2301"/>
    <cellStyle name="20% - Accent4 7 12" xfId="2302"/>
    <cellStyle name="20% - Accent4 7 13" xfId="2303"/>
    <cellStyle name="20% - Accent4 7 14" xfId="2304"/>
    <cellStyle name="20% - Accent4 7 15" xfId="2305"/>
    <cellStyle name="20% - Accent4 7 16" xfId="2306"/>
    <cellStyle name="20% - Accent4 7 17" xfId="2307"/>
    <cellStyle name="20% - Accent4 7 18" xfId="2308"/>
    <cellStyle name="20% - Accent4 7 19" xfId="2309"/>
    <cellStyle name="20% - Accent4 7 2" xfId="271"/>
    <cellStyle name="20% - Accent4 7 2 10" xfId="2310"/>
    <cellStyle name="20% - Accent4 7 2 11" xfId="2311"/>
    <cellStyle name="20% - Accent4 7 2 12" xfId="2312"/>
    <cellStyle name="20% - Accent4 7 2 13" xfId="2313"/>
    <cellStyle name="20% - Accent4 7 2 14" xfId="2314"/>
    <cellStyle name="20% - Accent4 7 2 15" xfId="2315"/>
    <cellStyle name="20% - Accent4 7 2 16" xfId="2316"/>
    <cellStyle name="20% - Accent4 7 2 17" xfId="2317"/>
    <cellStyle name="20% - Accent4 7 2 18" xfId="2318"/>
    <cellStyle name="20% - Accent4 7 2 19" xfId="2319"/>
    <cellStyle name="20% - Accent4 7 2 2" xfId="2320"/>
    <cellStyle name="20% - Accent4 7 2 2 2" xfId="2321"/>
    <cellStyle name="20% - Accent4 7 2 2 2 2" xfId="2322"/>
    <cellStyle name="20% - Accent4 7 2 2 2 2 2" xfId="2323"/>
    <cellStyle name="20% - Accent4 7 2 2 2 2 3" xfId="2324"/>
    <cellStyle name="20% - Accent4 7 2 2 2 3" xfId="2325"/>
    <cellStyle name="20% - Accent4 7 2 2 2 3 2" xfId="2326"/>
    <cellStyle name="20% - Accent4 7 2 2 2 3 3" xfId="2327"/>
    <cellStyle name="20% - Accent4 7 2 2 2 4" xfId="2328"/>
    <cellStyle name="20% - Accent4 7 2 2 2 5" xfId="2329"/>
    <cellStyle name="20% - Accent4 7 2 2 3" xfId="2330"/>
    <cellStyle name="20% - Accent4 7 2 2 3 2" xfId="2331"/>
    <cellStyle name="20% - Accent4 7 2 2 3 2 2" xfId="2332"/>
    <cellStyle name="20% - Accent4 7 2 2 3 2 3" xfId="2333"/>
    <cellStyle name="20% - Accent4 7 2 2 3 3" xfId="2334"/>
    <cellStyle name="20% - Accent4 7 2 2 3 3 2" xfId="2335"/>
    <cellStyle name="20% - Accent4 7 2 2 3 3 3" xfId="2336"/>
    <cellStyle name="20% - Accent4 7 2 2 3 4" xfId="2337"/>
    <cellStyle name="20% - Accent4 7 2 2 3 5" xfId="2338"/>
    <cellStyle name="20% - Accent4 7 2 20" xfId="2339"/>
    <cellStyle name="20% - Accent4 7 2 21" xfId="2340"/>
    <cellStyle name="20% - Accent4 7 2 22" xfId="2341"/>
    <cellStyle name="20% - Accent4 7 2 23" xfId="2342"/>
    <cellStyle name="20% - Accent4 7 2 24" xfId="2343"/>
    <cellStyle name="20% - Accent4 7 2 24 2" xfId="2344"/>
    <cellStyle name="20% - Accent4 7 2 24 2 2" xfId="2345"/>
    <cellStyle name="20% - Accent4 7 2 24 2 3" xfId="2346"/>
    <cellStyle name="20% - Accent4 7 2 24 3" xfId="2347"/>
    <cellStyle name="20% - Accent4 7 2 24 3 2" xfId="2348"/>
    <cellStyle name="20% - Accent4 7 2 24 3 3" xfId="2349"/>
    <cellStyle name="20% - Accent4 7 2 24 4" xfId="2350"/>
    <cellStyle name="20% - Accent4 7 2 24 5" xfId="2351"/>
    <cellStyle name="20% - Accent4 7 2 25" xfId="2352"/>
    <cellStyle name="20% - Accent4 7 2 25 2" xfId="2353"/>
    <cellStyle name="20% - Accent4 7 2 25 2 2" xfId="2354"/>
    <cellStyle name="20% - Accent4 7 2 25 2 3" xfId="2355"/>
    <cellStyle name="20% - Accent4 7 2 25 3" xfId="2356"/>
    <cellStyle name="20% - Accent4 7 2 25 3 2" xfId="2357"/>
    <cellStyle name="20% - Accent4 7 2 25 3 3" xfId="2358"/>
    <cellStyle name="20% - Accent4 7 2 25 4" xfId="2359"/>
    <cellStyle name="20% - Accent4 7 2 25 5" xfId="2360"/>
    <cellStyle name="20% - Accent4 7 2 26" xfId="2361"/>
    <cellStyle name="20% - Accent4 7 2 26 2" xfId="2362"/>
    <cellStyle name="20% - Accent4 7 2 26 2 2" xfId="2363"/>
    <cellStyle name="20% - Accent4 7 2 26 2 3" xfId="2364"/>
    <cellStyle name="20% - Accent4 7 2 26 3" xfId="2365"/>
    <cellStyle name="20% - Accent4 7 2 26 3 2" xfId="2366"/>
    <cellStyle name="20% - Accent4 7 2 26 3 3" xfId="2367"/>
    <cellStyle name="20% - Accent4 7 2 26 4" xfId="2368"/>
    <cellStyle name="20% - Accent4 7 2 26 5" xfId="2369"/>
    <cellStyle name="20% - Accent4 7 2 27" xfId="2370"/>
    <cellStyle name="20% - Accent4 7 2 27 2" xfId="2371"/>
    <cellStyle name="20% - Accent4 7 2 27 2 2" xfId="2372"/>
    <cellStyle name="20% - Accent4 7 2 27 2 3" xfId="2373"/>
    <cellStyle name="20% - Accent4 7 2 27 3" xfId="2374"/>
    <cellStyle name="20% - Accent4 7 2 27 3 2" xfId="2375"/>
    <cellStyle name="20% - Accent4 7 2 27 3 3" xfId="2376"/>
    <cellStyle name="20% - Accent4 7 2 27 4" xfId="2377"/>
    <cellStyle name="20% - Accent4 7 2 27 5" xfId="2378"/>
    <cellStyle name="20% - Accent4 7 2 3" xfId="2379"/>
    <cellStyle name="20% - Accent4 7 2 4" xfId="2380"/>
    <cellStyle name="20% - Accent4 7 2 5" xfId="2381"/>
    <cellStyle name="20% - Accent4 7 2 6" xfId="2382"/>
    <cellStyle name="20% - Accent4 7 2 7" xfId="2383"/>
    <cellStyle name="20% - Accent4 7 2 8" xfId="2384"/>
    <cellStyle name="20% - Accent4 7 2 9" xfId="2385"/>
    <cellStyle name="20% - Accent4 7 20" xfId="2386"/>
    <cellStyle name="20% - Accent4 7 21" xfId="2387"/>
    <cellStyle name="20% - Accent4 7 22" xfId="2388"/>
    <cellStyle name="20% - Accent4 7 23" xfId="2389"/>
    <cellStyle name="20% - Accent4 7 24" xfId="2390"/>
    <cellStyle name="20% - Accent4 7 25" xfId="2391"/>
    <cellStyle name="20% - Accent4 7 25 2" xfId="2392"/>
    <cellStyle name="20% - Accent4 7 25 2 2" xfId="2393"/>
    <cellStyle name="20% - Accent4 7 25 2 3" xfId="2394"/>
    <cellStyle name="20% - Accent4 7 25 3" xfId="2395"/>
    <cellStyle name="20% - Accent4 7 25 3 2" xfId="2396"/>
    <cellStyle name="20% - Accent4 7 25 3 3" xfId="2397"/>
    <cellStyle name="20% - Accent4 7 25 4" xfId="2398"/>
    <cellStyle name="20% - Accent4 7 25 5" xfId="2399"/>
    <cellStyle name="20% - Accent4 7 26" xfId="2400"/>
    <cellStyle name="20% - Accent4 7 26 2" xfId="2401"/>
    <cellStyle name="20% - Accent4 7 26 2 2" xfId="2402"/>
    <cellStyle name="20% - Accent4 7 26 2 3" xfId="2403"/>
    <cellStyle name="20% - Accent4 7 26 3" xfId="2404"/>
    <cellStyle name="20% - Accent4 7 26 3 2" xfId="2405"/>
    <cellStyle name="20% - Accent4 7 26 3 3" xfId="2406"/>
    <cellStyle name="20% - Accent4 7 26 4" xfId="2407"/>
    <cellStyle name="20% - Accent4 7 26 5" xfId="2408"/>
    <cellStyle name="20% - Accent4 7 27" xfId="2409"/>
    <cellStyle name="20% - Accent4 7 27 2" xfId="2410"/>
    <cellStyle name="20% - Accent4 7 27 2 2" xfId="2411"/>
    <cellStyle name="20% - Accent4 7 27 2 3" xfId="2412"/>
    <cellStyle name="20% - Accent4 7 27 3" xfId="2413"/>
    <cellStyle name="20% - Accent4 7 27 3 2" xfId="2414"/>
    <cellStyle name="20% - Accent4 7 27 3 3" xfId="2415"/>
    <cellStyle name="20% - Accent4 7 27 4" xfId="2416"/>
    <cellStyle name="20% - Accent4 7 27 5" xfId="2417"/>
    <cellStyle name="20% - Accent4 7 28" xfId="2418"/>
    <cellStyle name="20% - Accent4 7 28 2" xfId="2419"/>
    <cellStyle name="20% - Accent4 7 28 2 2" xfId="2420"/>
    <cellStyle name="20% - Accent4 7 28 2 3" xfId="2421"/>
    <cellStyle name="20% - Accent4 7 28 3" xfId="2422"/>
    <cellStyle name="20% - Accent4 7 28 3 2" xfId="2423"/>
    <cellStyle name="20% - Accent4 7 28 3 3" xfId="2424"/>
    <cellStyle name="20% - Accent4 7 28 4" xfId="2425"/>
    <cellStyle name="20% - Accent4 7 28 5" xfId="2426"/>
    <cellStyle name="20% - Accent4 7 29" xfId="2427"/>
    <cellStyle name="20% - Accent4 7 3" xfId="272"/>
    <cellStyle name="20% - Accent4 7 3 2" xfId="2428"/>
    <cellStyle name="20% - Accent4 7 3 2 2" xfId="2429"/>
    <cellStyle name="20% - Accent4 7 3 2 2 2" xfId="2430"/>
    <cellStyle name="20% - Accent4 7 3 2 2 3" xfId="2431"/>
    <cellStyle name="20% - Accent4 7 3 2 3" xfId="2432"/>
    <cellStyle name="20% - Accent4 7 3 2 3 2" xfId="2433"/>
    <cellStyle name="20% - Accent4 7 3 2 3 3" xfId="2434"/>
    <cellStyle name="20% - Accent4 7 3 2 4" xfId="2435"/>
    <cellStyle name="20% - Accent4 7 3 2 5" xfId="2436"/>
    <cellStyle name="20% - Accent4 7 3 3" xfId="2437"/>
    <cellStyle name="20% - Accent4 7 3 3 2" xfId="2438"/>
    <cellStyle name="20% - Accent4 7 3 3 2 2" xfId="2439"/>
    <cellStyle name="20% - Accent4 7 3 3 2 3" xfId="2440"/>
    <cellStyle name="20% - Accent4 7 3 3 3" xfId="2441"/>
    <cellStyle name="20% - Accent4 7 3 3 3 2" xfId="2442"/>
    <cellStyle name="20% - Accent4 7 3 3 3 3" xfId="2443"/>
    <cellStyle name="20% - Accent4 7 3 3 4" xfId="2444"/>
    <cellStyle name="20% - Accent4 7 3 3 5" xfId="2445"/>
    <cellStyle name="20% - Accent4 7 4" xfId="273"/>
    <cellStyle name="20% - Accent4 7 4 2" xfId="2446"/>
    <cellStyle name="20% - Accent4 7 5" xfId="2447"/>
    <cellStyle name="20% - Accent4 7 6" xfId="2448"/>
    <cellStyle name="20% - Accent4 7 7" xfId="2449"/>
    <cellStyle name="20% - Accent4 7 8" xfId="2450"/>
    <cellStyle name="20% - Accent4 7 9" xfId="2451"/>
    <cellStyle name="20% - Accent4 8" xfId="274"/>
    <cellStyle name="20% - Accent4 8 10" xfId="2452"/>
    <cellStyle name="20% - Accent4 8 11" xfId="2453"/>
    <cellStyle name="20% - Accent4 8 12" xfId="2454"/>
    <cellStyle name="20% - Accent4 8 13" xfId="2455"/>
    <cellStyle name="20% - Accent4 8 14" xfId="2456"/>
    <cellStyle name="20% - Accent4 8 15" xfId="2457"/>
    <cellStyle name="20% - Accent4 8 16" xfId="2458"/>
    <cellStyle name="20% - Accent4 8 17" xfId="2459"/>
    <cellStyle name="20% - Accent4 8 18" xfId="2460"/>
    <cellStyle name="20% - Accent4 8 19" xfId="2461"/>
    <cellStyle name="20% - Accent4 8 2" xfId="275"/>
    <cellStyle name="20% - Accent4 8 2 2" xfId="2462"/>
    <cellStyle name="20% - Accent4 8 2 2 2" xfId="2463"/>
    <cellStyle name="20% - Accent4 8 2 2 2 2" xfId="2464"/>
    <cellStyle name="20% - Accent4 8 2 2 2 3" xfId="2465"/>
    <cellStyle name="20% - Accent4 8 2 2 3" xfId="2466"/>
    <cellStyle name="20% - Accent4 8 2 2 3 2" xfId="2467"/>
    <cellStyle name="20% - Accent4 8 2 2 3 3" xfId="2468"/>
    <cellStyle name="20% - Accent4 8 2 2 4" xfId="2469"/>
    <cellStyle name="20% - Accent4 8 2 2 5" xfId="2470"/>
    <cellStyle name="20% - Accent4 8 2 3" xfId="2471"/>
    <cellStyle name="20% - Accent4 8 2 3 2" xfId="2472"/>
    <cellStyle name="20% - Accent4 8 2 3 2 2" xfId="2473"/>
    <cellStyle name="20% - Accent4 8 2 3 2 3" xfId="2474"/>
    <cellStyle name="20% - Accent4 8 2 3 3" xfId="2475"/>
    <cellStyle name="20% - Accent4 8 2 3 3 2" xfId="2476"/>
    <cellStyle name="20% - Accent4 8 2 3 3 3" xfId="2477"/>
    <cellStyle name="20% - Accent4 8 2 3 4" xfId="2478"/>
    <cellStyle name="20% - Accent4 8 2 3 5" xfId="2479"/>
    <cellStyle name="20% - Accent4 8 20" xfId="2480"/>
    <cellStyle name="20% - Accent4 8 21" xfId="2481"/>
    <cellStyle name="20% - Accent4 8 22" xfId="2482"/>
    <cellStyle name="20% - Accent4 8 23" xfId="2483"/>
    <cellStyle name="20% - Accent4 8 24" xfId="2484"/>
    <cellStyle name="20% - Accent4 8 24 2" xfId="2485"/>
    <cellStyle name="20% - Accent4 8 24 2 2" xfId="2486"/>
    <cellStyle name="20% - Accent4 8 24 2 3" xfId="2487"/>
    <cellStyle name="20% - Accent4 8 24 3" xfId="2488"/>
    <cellStyle name="20% - Accent4 8 24 3 2" xfId="2489"/>
    <cellStyle name="20% - Accent4 8 24 3 3" xfId="2490"/>
    <cellStyle name="20% - Accent4 8 24 4" xfId="2491"/>
    <cellStyle name="20% - Accent4 8 24 5" xfId="2492"/>
    <cellStyle name="20% - Accent4 8 25" xfId="2493"/>
    <cellStyle name="20% - Accent4 8 25 2" xfId="2494"/>
    <cellStyle name="20% - Accent4 8 25 2 2" xfId="2495"/>
    <cellStyle name="20% - Accent4 8 25 2 3" xfId="2496"/>
    <cellStyle name="20% - Accent4 8 25 3" xfId="2497"/>
    <cellStyle name="20% - Accent4 8 25 3 2" xfId="2498"/>
    <cellStyle name="20% - Accent4 8 25 3 3" xfId="2499"/>
    <cellStyle name="20% - Accent4 8 25 4" xfId="2500"/>
    <cellStyle name="20% - Accent4 8 25 5" xfId="2501"/>
    <cellStyle name="20% - Accent4 8 26" xfId="2502"/>
    <cellStyle name="20% - Accent4 8 26 2" xfId="2503"/>
    <cellStyle name="20% - Accent4 8 26 2 2" xfId="2504"/>
    <cellStyle name="20% - Accent4 8 26 2 3" xfId="2505"/>
    <cellStyle name="20% - Accent4 8 26 3" xfId="2506"/>
    <cellStyle name="20% - Accent4 8 26 3 2" xfId="2507"/>
    <cellStyle name="20% - Accent4 8 26 3 3" xfId="2508"/>
    <cellStyle name="20% - Accent4 8 26 4" xfId="2509"/>
    <cellStyle name="20% - Accent4 8 26 5" xfId="2510"/>
    <cellStyle name="20% - Accent4 8 27" xfId="2511"/>
    <cellStyle name="20% - Accent4 8 27 2" xfId="2512"/>
    <cellStyle name="20% - Accent4 8 27 2 2" xfId="2513"/>
    <cellStyle name="20% - Accent4 8 27 2 3" xfId="2514"/>
    <cellStyle name="20% - Accent4 8 27 3" xfId="2515"/>
    <cellStyle name="20% - Accent4 8 27 3 2" xfId="2516"/>
    <cellStyle name="20% - Accent4 8 27 3 3" xfId="2517"/>
    <cellStyle name="20% - Accent4 8 27 4" xfId="2518"/>
    <cellStyle name="20% - Accent4 8 27 5" xfId="2519"/>
    <cellStyle name="20% - Accent4 8 28" xfId="2520"/>
    <cellStyle name="20% - Accent4 8 3" xfId="2521"/>
    <cellStyle name="20% - Accent4 8 3 2" xfId="2522"/>
    <cellStyle name="20% - Accent4 8 4" xfId="2523"/>
    <cellStyle name="20% - Accent4 8 5" xfId="2524"/>
    <cellStyle name="20% - Accent4 8 6" xfId="2525"/>
    <cellStyle name="20% - Accent4 8 7" xfId="2526"/>
    <cellStyle name="20% - Accent4 8 8" xfId="2527"/>
    <cellStyle name="20% - Accent4 8 9" xfId="2528"/>
    <cellStyle name="20% - Accent4 9" xfId="276"/>
    <cellStyle name="20% - Accent4 9 2" xfId="2529"/>
    <cellStyle name="20% - Accent4 9 2 2" xfId="2530"/>
    <cellStyle name="20% - Accent4 9 3" xfId="2531"/>
    <cellStyle name="20% - Accent4 9 4" xfId="2532"/>
    <cellStyle name="20% - Accent4 9 5" xfId="2533"/>
    <cellStyle name="20% - Accent4 9 6" xfId="2534"/>
    <cellStyle name="20% - Accent5 10" xfId="277"/>
    <cellStyle name="20% - Accent5 11" xfId="278"/>
    <cellStyle name="20% - Accent5 11 2" xfId="2535"/>
    <cellStyle name="20% - Accent5 11 2 2" xfId="2536"/>
    <cellStyle name="20% - Accent5 11 3" xfId="2537"/>
    <cellStyle name="20% - Accent5 12" xfId="2538"/>
    <cellStyle name="20% - Accent5 12 2" xfId="2539"/>
    <cellStyle name="20% - Accent5 12 2 2" xfId="2540"/>
    <cellStyle name="20% - Accent5 12 3" xfId="2541"/>
    <cellStyle name="20% - Accent5 13" xfId="2542"/>
    <cellStyle name="20% - Accent5 13 2" xfId="2543"/>
    <cellStyle name="20% - Accent5 14" xfId="2544"/>
    <cellStyle name="20% - Accent5 15" xfId="2545"/>
    <cellStyle name="20% - Accent5 16" xfId="2546"/>
    <cellStyle name="20% - Accent5 17" xfId="23"/>
    <cellStyle name="20% - Accent5 2" xfId="279"/>
    <cellStyle name="20% - Accent5 2 10" xfId="2547"/>
    <cellStyle name="20% - Accent5 2 11" xfId="2548"/>
    <cellStyle name="20% - Accent5 2 12" xfId="2549"/>
    <cellStyle name="20% - Accent5 2 13" xfId="2550"/>
    <cellStyle name="20% - Accent5 2 14" xfId="2551"/>
    <cellStyle name="20% - Accent5 2 15" xfId="2552"/>
    <cellStyle name="20% - Accent5 2 16" xfId="2553"/>
    <cellStyle name="20% - Accent5 2 17" xfId="2554"/>
    <cellStyle name="20% - Accent5 2 18" xfId="2555"/>
    <cellStyle name="20% - Accent5 2 19" xfId="2556"/>
    <cellStyle name="20% - Accent5 2 2" xfId="280"/>
    <cellStyle name="20% - Accent5 2 2 2" xfId="281"/>
    <cellStyle name="20% - Accent5 2 2 2 2" xfId="2557"/>
    <cellStyle name="20% - Accent5 2 2 2 2 2" xfId="2558"/>
    <cellStyle name="20% - Accent5 2 2 2 3" xfId="2559"/>
    <cellStyle name="20% - Accent5 2 2 3" xfId="282"/>
    <cellStyle name="20% - Accent5 2 2 3 2" xfId="2560"/>
    <cellStyle name="20% - Accent5 2 2 3 2 2" xfId="2561"/>
    <cellStyle name="20% - Accent5 2 2 3 3" xfId="2562"/>
    <cellStyle name="20% - Accent5 2 2 4" xfId="2563"/>
    <cellStyle name="20% - Accent5 2 2 4 2" xfId="2564"/>
    <cellStyle name="20% - Accent5 2 2 5" xfId="2565"/>
    <cellStyle name="20% - Accent5 2 20" xfId="2566"/>
    <cellStyle name="20% - Accent5 2 21" xfId="2567"/>
    <cellStyle name="20% - Accent5 2 22" xfId="2568"/>
    <cellStyle name="20% - Accent5 2 23" xfId="2569"/>
    <cellStyle name="20% - Accent5 2 24" xfId="2570"/>
    <cellStyle name="20% - Accent5 2 25" xfId="2571"/>
    <cellStyle name="20% - Accent5 2 26" xfId="2572"/>
    <cellStyle name="20% - Accent5 2 27" xfId="2573"/>
    <cellStyle name="20% - Accent5 2 28" xfId="2574"/>
    <cellStyle name="20% - Accent5 2 29" xfId="2575"/>
    <cellStyle name="20% - Accent5 2 3" xfId="283"/>
    <cellStyle name="20% - Accent5 2 30" xfId="2576"/>
    <cellStyle name="20% - Accent5 2 31" xfId="2577"/>
    <cellStyle name="20% - Accent5 2 32" xfId="2578"/>
    <cellStyle name="20% - Accent5 2 33" xfId="2579"/>
    <cellStyle name="20% - Accent5 2 34" xfId="2580"/>
    <cellStyle name="20% - Accent5 2 35" xfId="2581"/>
    <cellStyle name="20% - Accent5 2 4" xfId="284"/>
    <cellStyle name="20% - Accent5 2 4 2" xfId="2582"/>
    <cellStyle name="20% - Accent5 2 4 2 2" xfId="2583"/>
    <cellStyle name="20% - Accent5 2 4 3" xfId="2584"/>
    <cellStyle name="20% - Accent5 2 5" xfId="285"/>
    <cellStyle name="20% - Accent5 2 6" xfId="2585"/>
    <cellStyle name="20% - Accent5 2 6 10" xfId="2586"/>
    <cellStyle name="20% - Accent5 2 6 11" xfId="2587"/>
    <cellStyle name="20% - Accent5 2 6 12" xfId="2588"/>
    <cellStyle name="20% - Accent5 2 6 13" xfId="2589"/>
    <cellStyle name="20% - Accent5 2 6 14" xfId="2590"/>
    <cellStyle name="20% - Accent5 2 6 15" xfId="2591"/>
    <cellStyle name="20% - Accent5 2 6 16" xfId="2592"/>
    <cellStyle name="20% - Accent5 2 6 17" xfId="2593"/>
    <cellStyle name="20% - Accent5 2 6 18" xfId="2594"/>
    <cellStyle name="20% - Accent5 2 6 19" xfId="2595"/>
    <cellStyle name="20% - Accent5 2 6 2" xfId="2596"/>
    <cellStyle name="20% - Accent5 2 6 20" xfId="2597"/>
    <cellStyle name="20% - Accent5 2 6 21" xfId="2598"/>
    <cellStyle name="20% - Accent5 2 6 22" xfId="2599"/>
    <cellStyle name="20% - Accent5 2 6 23" xfId="2600"/>
    <cellStyle name="20% - Accent5 2 6 24" xfId="2601"/>
    <cellStyle name="20% - Accent5 2 6 25" xfId="2602"/>
    <cellStyle name="20% - Accent5 2 6 26" xfId="2603"/>
    <cellStyle name="20% - Accent5 2 6 27" xfId="2604"/>
    <cellStyle name="20% - Accent5 2 6 3" xfId="2605"/>
    <cellStyle name="20% - Accent5 2 6 4" xfId="2606"/>
    <cellStyle name="20% - Accent5 2 6 5" xfId="2607"/>
    <cellStyle name="20% - Accent5 2 6 6" xfId="2608"/>
    <cellStyle name="20% - Accent5 2 6 7" xfId="2609"/>
    <cellStyle name="20% - Accent5 2 6 8" xfId="2610"/>
    <cellStyle name="20% - Accent5 2 6 9" xfId="2611"/>
    <cellStyle name="20% - Accent5 2 7" xfId="2612"/>
    <cellStyle name="20% - Accent5 2 8" xfId="2613"/>
    <cellStyle name="20% - Accent5 2 9" xfId="2614"/>
    <cellStyle name="20% - Accent5 3" xfId="286"/>
    <cellStyle name="20% - Accent5 3 2" xfId="287"/>
    <cellStyle name="20% - Accent5 3 2 2" xfId="2615"/>
    <cellStyle name="20% - Accent5 3 2 2 2" xfId="2616"/>
    <cellStyle name="20% - Accent5 3 2 3" xfId="2617"/>
    <cellStyle name="20% - Accent5 3 3" xfId="288"/>
    <cellStyle name="20% - Accent5 3 3 2" xfId="2618"/>
    <cellStyle name="20% - Accent5 3 3 2 2" xfId="2619"/>
    <cellStyle name="20% - Accent5 3 3 3" xfId="2620"/>
    <cellStyle name="20% - Accent5 3 4" xfId="289"/>
    <cellStyle name="20% - Accent5 3 4 2" xfId="2621"/>
    <cellStyle name="20% - Accent5 3 4 2 2" xfId="2622"/>
    <cellStyle name="20% - Accent5 3 4 3" xfId="2623"/>
    <cellStyle name="20% - Accent5 3 5" xfId="290"/>
    <cellStyle name="20% - Accent5 3 5 2" xfId="2624"/>
    <cellStyle name="20% - Accent5 3 6" xfId="2625"/>
    <cellStyle name="20% - Accent5 4" xfId="291"/>
    <cellStyle name="20% - Accent5 4 2" xfId="292"/>
    <cellStyle name="20% - Accent5 4 2 2" xfId="2626"/>
    <cellStyle name="20% - Accent5 4 2 2 2" xfId="2627"/>
    <cellStyle name="20% - Accent5 4 2 3" xfId="2628"/>
    <cellStyle name="20% - Accent5 4 3" xfId="293"/>
    <cellStyle name="20% - Accent5 4 3 2" xfId="2629"/>
    <cellStyle name="20% - Accent5 4 3 2 2" xfId="2630"/>
    <cellStyle name="20% - Accent5 4 3 3" xfId="2631"/>
    <cellStyle name="20% - Accent5 4 4" xfId="294"/>
    <cellStyle name="20% - Accent5 4 4 2" xfId="2632"/>
    <cellStyle name="20% - Accent5 4 4 2 2" xfId="2633"/>
    <cellStyle name="20% - Accent5 4 4 3" xfId="2634"/>
    <cellStyle name="20% - Accent5 4 5" xfId="295"/>
    <cellStyle name="20% - Accent5 4 5 2" xfId="2635"/>
    <cellStyle name="20% - Accent5 4 6" xfId="2636"/>
    <cellStyle name="20% - Accent5 5" xfId="296"/>
    <cellStyle name="20% - Accent5 5 2" xfId="297"/>
    <cellStyle name="20% - Accent5 5 2 2" xfId="2637"/>
    <cellStyle name="20% - Accent5 5 2 2 2" xfId="2638"/>
    <cellStyle name="20% - Accent5 5 2 3" xfId="2639"/>
    <cellStyle name="20% - Accent5 5 3" xfId="298"/>
    <cellStyle name="20% - Accent5 5 3 2" xfId="2640"/>
    <cellStyle name="20% - Accent5 5 3 2 2" xfId="2641"/>
    <cellStyle name="20% - Accent5 5 3 3" xfId="2642"/>
    <cellStyle name="20% - Accent5 5 4" xfId="299"/>
    <cellStyle name="20% - Accent5 5 4 2" xfId="2643"/>
    <cellStyle name="20% - Accent5 5 4 2 2" xfId="2644"/>
    <cellStyle name="20% - Accent5 5 4 3" xfId="2645"/>
    <cellStyle name="20% - Accent5 5 5" xfId="300"/>
    <cellStyle name="20% - Accent5 5 5 2" xfId="2646"/>
    <cellStyle name="20% - Accent5 5 6" xfId="2647"/>
    <cellStyle name="20% - Accent5 6" xfId="301"/>
    <cellStyle name="20% - Accent5 6 2" xfId="302"/>
    <cellStyle name="20% - Accent5 6 2 2" xfId="2648"/>
    <cellStyle name="20% - Accent5 6 2 2 2" xfId="2649"/>
    <cellStyle name="20% - Accent5 6 2 3" xfId="2650"/>
    <cellStyle name="20% - Accent5 6 3" xfId="303"/>
    <cellStyle name="20% - Accent5 6 4" xfId="304"/>
    <cellStyle name="20% - Accent5 6 4 2" xfId="2651"/>
    <cellStyle name="20% - Accent5 6 5" xfId="2652"/>
    <cellStyle name="20% - Accent5 7" xfId="305"/>
    <cellStyle name="20% - Accent5 7 10" xfId="2653"/>
    <cellStyle name="20% - Accent5 7 11" xfId="2654"/>
    <cellStyle name="20% - Accent5 7 12" xfId="2655"/>
    <cellStyle name="20% - Accent5 7 13" xfId="2656"/>
    <cellStyle name="20% - Accent5 7 14" xfId="2657"/>
    <cellStyle name="20% - Accent5 7 15" xfId="2658"/>
    <cellStyle name="20% - Accent5 7 16" xfId="2659"/>
    <cellStyle name="20% - Accent5 7 17" xfId="2660"/>
    <cellStyle name="20% - Accent5 7 18" xfId="2661"/>
    <cellStyle name="20% - Accent5 7 19" xfId="2662"/>
    <cellStyle name="20% - Accent5 7 2" xfId="306"/>
    <cellStyle name="20% - Accent5 7 2 10" xfId="2663"/>
    <cellStyle name="20% - Accent5 7 2 11" xfId="2664"/>
    <cellStyle name="20% - Accent5 7 2 12" xfId="2665"/>
    <cellStyle name="20% - Accent5 7 2 13" xfId="2666"/>
    <cellStyle name="20% - Accent5 7 2 14" xfId="2667"/>
    <cellStyle name="20% - Accent5 7 2 15" xfId="2668"/>
    <cellStyle name="20% - Accent5 7 2 16" xfId="2669"/>
    <cellStyle name="20% - Accent5 7 2 17" xfId="2670"/>
    <cellStyle name="20% - Accent5 7 2 18" xfId="2671"/>
    <cellStyle name="20% - Accent5 7 2 19" xfId="2672"/>
    <cellStyle name="20% - Accent5 7 2 2" xfId="2673"/>
    <cellStyle name="20% - Accent5 7 2 2 2" xfId="2674"/>
    <cellStyle name="20% - Accent5 7 2 2 2 2" xfId="2675"/>
    <cellStyle name="20% - Accent5 7 2 2 2 2 2" xfId="2676"/>
    <cellStyle name="20% - Accent5 7 2 2 2 2 3" xfId="2677"/>
    <cellStyle name="20% - Accent5 7 2 2 2 3" xfId="2678"/>
    <cellStyle name="20% - Accent5 7 2 2 2 3 2" xfId="2679"/>
    <cellStyle name="20% - Accent5 7 2 2 2 3 3" xfId="2680"/>
    <cellStyle name="20% - Accent5 7 2 2 2 4" xfId="2681"/>
    <cellStyle name="20% - Accent5 7 2 2 2 5" xfId="2682"/>
    <cellStyle name="20% - Accent5 7 2 2 3" xfId="2683"/>
    <cellStyle name="20% - Accent5 7 2 2 3 2" xfId="2684"/>
    <cellStyle name="20% - Accent5 7 2 2 3 2 2" xfId="2685"/>
    <cellStyle name="20% - Accent5 7 2 2 3 2 3" xfId="2686"/>
    <cellStyle name="20% - Accent5 7 2 2 3 3" xfId="2687"/>
    <cellStyle name="20% - Accent5 7 2 2 3 3 2" xfId="2688"/>
    <cellStyle name="20% - Accent5 7 2 2 3 3 3" xfId="2689"/>
    <cellStyle name="20% - Accent5 7 2 2 3 4" xfId="2690"/>
    <cellStyle name="20% - Accent5 7 2 2 3 5" xfId="2691"/>
    <cellStyle name="20% - Accent5 7 2 20" xfId="2692"/>
    <cellStyle name="20% - Accent5 7 2 21" xfId="2693"/>
    <cellStyle name="20% - Accent5 7 2 22" xfId="2694"/>
    <cellStyle name="20% - Accent5 7 2 23" xfId="2695"/>
    <cellStyle name="20% - Accent5 7 2 24" xfId="2696"/>
    <cellStyle name="20% - Accent5 7 2 24 2" xfId="2697"/>
    <cellStyle name="20% - Accent5 7 2 24 2 2" xfId="2698"/>
    <cellStyle name="20% - Accent5 7 2 24 2 3" xfId="2699"/>
    <cellStyle name="20% - Accent5 7 2 24 3" xfId="2700"/>
    <cellStyle name="20% - Accent5 7 2 24 3 2" xfId="2701"/>
    <cellStyle name="20% - Accent5 7 2 24 3 3" xfId="2702"/>
    <cellStyle name="20% - Accent5 7 2 24 4" xfId="2703"/>
    <cellStyle name="20% - Accent5 7 2 24 5" xfId="2704"/>
    <cellStyle name="20% - Accent5 7 2 25" xfId="2705"/>
    <cellStyle name="20% - Accent5 7 2 25 2" xfId="2706"/>
    <cellStyle name="20% - Accent5 7 2 25 2 2" xfId="2707"/>
    <cellStyle name="20% - Accent5 7 2 25 2 3" xfId="2708"/>
    <cellStyle name="20% - Accent5 7 2 25 3" xfId="2709"/>
    <cellStyle name="20% - Accent5 7 2 25 3 2" xfId="2710"/>
    <cellStyle name="20% - Accent5 7 2 25 3 3" xfId="2711"/>
    <cellStyle name="20% - Accent5 7 2 25 4" xfId="2712"/>
    <cellStyle name="20% - Accent5 7 2 25 5" xfId="2713"/>
    <cellStyle name="20% - Accent5 7 2 26" xfId="2714"/>
    <cellStyle name="20% - Accent5 7 2 26 2" xfId="2715"/>
    <cellStyle name="20% - Accent5 7 2 26 2 2" xfId="2716"/>
    <cellStyle name="20% - Accent5 7 2 26 2 3" xfId="2717"/>
    <cellStyle name="20% - Accent5 7 2 26 3" xfId="2718"/>
    <cellStyle name="20% - Accent5 7 2 26 3 2" xfId="2719"/>
    <cellStyle name="20% - Accent5 7 2 26 3 3" xfId="2720"/>
    <cellStyle name="20% - Accent5 7 2 26 4" xfId="2721"/>
    <cellStyle name="20% - Accent5 7 2 26 5" xfId="2722"/>
    <cellStyle name="20% - Accent5 7 2 27" xfId="2723"/>
    <cellStyle name="20% - Accent5 7 2 27 2" xfId="2724"/>
    <cellStyle name="20% - Accent5 7 2 27 2 2" xfId="2725"/>
    <cellStyle name="20% - Accent5 7 2 27 2 3" xfId="2726"/>
    <cellStyle name="20% - Accent5 7 2 27 3" xfId="2727"/>
    <cellStyle name="20% - Accent5 7 2 27 3 2" xfId="2728"/>
    <cellStyle name="20% - Accent5 7 2 27 3 3" xfId="2729"/>
    <cellStyle name="20% - Accent5 7 2 27 4" xfId="2730"/>
    <cellStyle name="20% - Accent5 7 2 27 5" xfId="2731"/>
    <cellStyle name="20% - Accent5 7 2 3" xfId="2732"/>
    <cellStyle name="20% - Accent5 7 2 4" xfId="2733"/>
    <cellStyle name="20% - Accent5 7 2 5" xfId="2734"/>
    <cellStyle name="20% - Accent5 7 2 6" xfId="2735"/>
    <cellStyle name="20% - Accent5 7 2 7" xfId="2736"/>
    <cellStyle name="20% - Accent5 7 2 8" xfId="2737"/>
    <cellStyle name="20% - Accent5 7 2 9" xfId="2738"/>
    <cellStyle name="20% - Accent5 7 20" xfId="2739"/>
    <cellStyle name="20% - Accent5 7 21" xfId="2740"/>
    <cellStyle name="20% - Accent5 7 22" xfId="2741"/>
    <cellStyle name="20% - Accent5 7 23" xfId="2742"/>
    <cellStyle name="20% - Accent5 7 24" xfId="2743"/>
    <cellStyle name="20% - Accent5 7 25" xfId="2744"/>
    <cellStyle name="20% - Accent5 7 25 2" xfId="2745"/>
    <cellStyle name="20% - Accent5 7 25 2 2" xfId="2746"/>
    <cellStyle name="20% - Accent5 7 25 2 3" xfId="2747"/>
    <cellStyle name="20% - Accent5 7 25 3" xfId="2748"/>
    <cellStyle name="20% - Accent5 7 25 3 2" xfId="2749"/>
    <cellStyle name="20% - Accent5 7 25 3 3" xfId="2750"/>
    <cellStyle name="20% - Accent5 7 25 4" xfId="2751"/>
    <cellStyle name="20% - Accent5 7 25 5" xfId="2752"/>
    <cellStyle name="20% - Accent5 7 26" xfId="2753"/>
    <cellStyle name="20% - Accent5 7 26 2" xfId="2754"/>
    <cellStyle name="20% - Accent5 7 26 2 2" xfId="2755"/>
    <cellStyle name="20% - Accent5 7 26 2 3" xfId="2756"/>
    <cellStyle name="20% - Accent5 7 26 3" xfId="2757"/>
    <cellStyle name="20% - Accent5 7 26 3 2" xfId="2758"/>
    <cellStyle name="20% - Accent5 7 26 3 3" xfId="2759"/>
    <cellStyle name="20% - Accent5 7 26 4" xfId="2760"/>
    <cellStyle name="20% - Accent5 7 26 5" xfId="2761"/>
    <cellStyle name="20% - Accent5 7 27" xfId="2762"/>
    <cellStyle name="20% - Accent5 7 27 2" xfId="2763"/>
    <cellStyle name="20% - Accent5 7 27 2 2" xfId="2764"/>
    <cellStyle name="20% - Accent5 7 27 2 3" xfId="2765"/>
    <cellStyle name="20% - Accent5 7 27 3" xfId="2766"/>
    <cellStyle name="20% - Accent5 7 27 3 2" xfId="2767"/>
    <cellStyle name="20% - Accent5 7 27 3 3" xfId="2768"/>
    <cellStyle name="20% - Accent5 7 27 4" xfId="2769"/>
    <cellStyle name="20% - Accent5 7 27 5" xfId="2770"/>
    <cellStyle name="20% - Accent5 7 28" xfId="2771"/>
    <cellStyle name="20% - Accent5 7 28 2" xfId="2772"/>
    <cellStyle name="20% - Accent5 7 28 2 2" xfId="2773"/>
    <cellStyle name="20% - Accent5 7 28 2 3" xfId="2774"/>
    <cellStyle name="20% - Accent5 7 28 3" xfId="2775"/>
    <cellStyle name="20% - Accent5 7 28 3 2" xfId="2776"/>
    <cellStyle name="20% - Accent5 7 28 3 3" xfId="2777"/>
    <cellStyle name="20% - Accent5 7 28 4" xfId="2778"/>
    <cellStyle name="20% - Accent5 7 28 5" xfId="2779"/>
    <cellStyle name="20% - Accent5 7 29" xfId="2780"/>
    <cellStyle name="20% - Accent5 7 3" xfId="307"/>
    <cellStyle name="20% - Accent5 7 3 2" xfId="2781"/>
    <cellStyle name="20% - Accent5 7 3 2 2" xfId="2782"/>
    <cellStyle name="20% - Accent5 7 3 2 2 2" xfId="2783"/>
    <cellStyle name="20% - Accent5 7 3 2 2 3" xfId="2784"/>
    <cellStyle name="20% - Accent5 7 3 2 3" xfId="2785"/>
    <cellStyle name="20% - Accent5 7 3 2 3 2" xfId="2786"/>
    <cellStyle name="20% - Accent5 7 3 2 3 3" xfId="2787"/>
    <cellStyle name="20% - Accent5 7 3 2 4" xfId="2788"/>
    <cellStyle name="20% - Accent5 7 3 2 5" xfId="2789"/>
    <cellStyle name="20% - Accent5 7 3 3" xfId="2790"/>
    <cellStyle name="20% - Accent5 7 3 3 2" xfId="2791"/>
    <cellStyle name="20% - Accent5 7 3 3 2 2" xfId="2792"/>
    <cellStyle name="20% - Accent5 7 3 3 2 3" xfId="2793"/>
    <cellStyle name="20% - Accent5 7 3 3 3" xfId="2794"/>
    <cellStyle name="20% - Accent5 7 3 3 3 2" xfId="2795"/>
    <cellStyle name="20% - Accent5 7 3 3 3 3" xfId="2796"/>
    <cellStyle name="20% - Accent5 7 3 3 4" xfId="2797"/>
    <cellStyle name="20% - Accent5 7 3 3 5" xfId="2798"/>
    <cellStyle name="20% - Accent5 7 4" xfId="2799"/>
    <cellStyle name="20% - Accent5 7 5" xfId="2800"/>
    <cellStyle name="20% - Accent5 7 6" xfId="2801"/>
    <cellStyle name="20% - Accent5 7 7" xfId="2802"/>
    <cellStyle name="20% - Accent5 7 8" xfId="2803"/>
    <cellStyle name="20% - Accent5 7 9" xfId="2804"/>
    <cellStyle name="20% - Accent5 8" xfId="308"/>
    <cellStyle name="20% - Accent5 8 10" xfId="2805"/>
    <cellStyle name="20% - Accent5 8 11" xfId="2806"/>
    <cellStyle name="20% - Accent5 8 12" xfId="2807"/>
    <cellStyle name="20% - Accent5 8 13" xfId="2808"/>
    <cellStyle name="20% - Accent5 8 14" xfId="2809"/>
    <cellStyle name="20% - Accent5 8 15" xfId="2810"/>
    <cellStyle name="20% - Accent5 8 16" xfId="2811"/>
    <cellStyle name="20% - Accent5 8 17" xfId="2812"/>
    <cellStyle name="20% - Accent5 8 18" xfId="2813"/>
    <cellStyle name="20% - Accent5 8 19" xfId="2814"/>
    <cellStyle name="20% - Accent5 8 2" xfId="309"/>
    <cellStyle name="20% - Accent5 8 2 2" xfId="2815"/>
    <cellStyle name="20% - Accent5 8 2 2 2" xfId="2816"/>
    <cellStyle name="20% - Accent5 8 2 2 2 2" xfId="2817"/>
    <cellStyle name="20% - Accent5 8 2 2 2 3" xfId="2818"/>
    <cellStyle name="20% - Accent5 8 2 2 3" xfId="2819"/>
    <cellStyle name="20% - Accent5 8 2 2 3 2" xfId="2820"/>
    <cellStyle name="20% - Accent5 8 2 2 3 3" xfId="2821"/>
    <cellStyle name="20% - Accent5 8 2 2 4" xfId="2822"/>
    <cellStyle name="20% - Accent5 8 2 2 5" xfId="2823"/>
    <cellStyle name="20% - Accent5 8 2 3" xfId="2824"/>
    <cellStyle name="20% - Accent5 8 2 3 2" xfId="2825"/>
    <cellStyle name="20% - Accent5 8 2 3 2 2" xfId="2826"/>
    <cellStyle name="20% - Accent5 8 2 3 2 3" xfId="2827"/>
    <cellStyle name="20% - Accent5 8 2 3 3" xfId="2828"/>
    <cellStyle name="20% - Accent5 8 2 3 3 2" xfId="2829"/>
    <cellStyle name="20% - Accent5 8 2 3 3 3" xfId="2830"/>
    <cellStyle name="20% - Accent5 8 2 3 4" xfId="2831"/>
    <cellStyle name="20% - Accent5 8 2 3 5" xfId="2832"/>
    <cellStyle name="20% - Accent5 8 20" xfId="2833"/>
    <cellStyle name="20% - Accent5 8 21" xfId="2834"/>
    <cellStyle name="20% - Accent5 8 22" xfId="2835"/>
    <cellStyle name="20% - Accent5 8 23" xfId="2836"/>
    <cellStyle name="20% - Accent5 8 24" xfId="2837"/>
    <cellStyle name="20% - Accent5 8 24 2" xfId="2838"/>
    <cellStyle name="20% - Accent5 8 24 2 2" xfId="2839"/>
    <cellStyle name="20% - Accent5 8 24 2 3" xfId="2840"/>
    <cellStyle name="20% - Accent5 8 24 3" xfId="2841"/>
    <cellStyle name="20% - Accent5 8 24 3 2" xfId="2842"/>
    <cellStyle name="20% - Accent5 8 24 3 3" xfId="2843"/>
    <cellStyle name="20% - Accent5 8 24 4" xfId="2844"/>
    <cellStyle name="20% - Accent5 8 24 5" xfId="2845"/>
    <cellStyle name="20% - Accent5 8 25" xfId="2846"/>
    <cellStyle name="20% - Accent5 8 25 2" xfId="2847"/>
    <cellStyle name="20% - Accent5 8 25 2 2" xfId="2848"/>
    <cellStyle name="20% - Accent5 8 25 2 3" xfId="2849"/>
    <cellStyle name="20% - Accent5 8 25 3" xfId="2850"/>
    <cellStyle name="20% - Accent5 8 25 3 2" xfId="2851"/>
    <cellStyle name="20% - Accent5 8 25 3 3" xfId="2852"/>
    <cellStyle name="20% - Accent5 8 25 4" xfId="2853"/>
    <cellStyle name="20% - Accent5 8 25 5" xfId="2854"/>
    <cellStyle name="20% - Accent5 8 26" xfId="2855"/>
    <cellStyle name="20% - Accent5 8 26 2" xfId="2856"/>
    <cellStyle name="20% - Accent5 8 26 2 2" xfId="2857"/>
    <cellStyle name="20% - Accent5 8 26 2 3" xfId="2858"/>
    <cellStyle name="20% - Accent5 8 26 3" xfId="2859"/>
    <cellStyle name="20% - Accent5 8 26 3 2" xfId="2860"/>
    <cellStyle name="20% - Accent5 8 26 3 3" xfId="2861"/>
    <cellStyle name="20% - Accent5 8 26 4" xfId="2862"/>
    <cellStyle name="20% - Accent5 8 26 5" xfId="2863"/>
    <cellStyle name="20% - Accent5 8 27" xfId="2864"/>
    <cellStyle name="20% - Accent5 8 27 2" xfId="2865"/>
    <cellStyle name="20% - Accent5 8 27 2 2" xfId="2866"/>
    <cellStyle name="20% - Accent5 8 27 2 3" xfId="2867"/>
    <cellStyle name="20% - Accent5 8 27 3" xfId="2868"/>
    <cellStyle name="20% - Accent5 8 27 3 2" xfId="2869"/>
    <cellStyle name="20% - Accent5 8 27 3 3" xfId="2870"/>
    <cellStyle name="20% - Accent5 8 27 4" xfId="2871"/>
    <cellStyle name="20% - Accent5 8 27 5" xfId="2872"/>
    <cellStyle name="20% - Accent5 8 28" xfId="2873"/>
    <cellStyle name="20% - Accent5 8 3" xfId="2874"/>
    <cellStyle name="20% - Accent5 8 3 2" xfId="2875"/>
    <cellStyle name="20% - Accent5 8 4" xfId="2876"/>
    <cellStyle name="20% - Accent5 8 5" xfId="2877"/>
    <cellStyle name="20% - Accent5 8 6" xfId="2878"/>
    <cellStyle name="20% - Accent5 8 7" xfId="2879"/>
    <cellStyle name="20% - Accent5 8 8" xfId="2880"/>
    <cellStyle name="20% - Accent5 8 9" xfId="2881"/>
    <cellStyle name="20% - Accent5 9" xfId="310"/>
    <cellStyle name="20% - Accent5 9 2" xfId="2882"/>
    <cellStyle name="20% - Accent5 9 2 2" xfId="2883"/>
    <cellStyle name="20% - Accent5 9 3" xfId="2884"/>
    <cellStyle name="20% - Accent5 9 4" xfId="2885"/>
    <cellStyle name="20% - Accent5 9 5" xfId="2886"/>
    <cellStyle name="20% - Accent5 9 6" xfId="2887"/>
    <cellStyle name="20% - Accent6 10" xfId="311"/>
    <cellStyle name="20% - Accent6 11" xfId="312"/>
    <cellStyle name="20% - Accent6 11 2" xfId="2888"/>
    <cellStyle name="20% - Accent6 11 2 2" xfId="2889"/>
    <cellStyle name="20% - Accent6 11 3" xfId="2890"/>
    <cellStyle name="20% - Accent6 12" xfId="2891"/>
    <cellStyle name="20% - Accent6 12 2" xfId="2892"/>
    <cellStyle name="20% - Accent6 12 2 2" xfId="2893"/>
    <cellStyle name="20% - Accent6 12 3" xfId="2894"/>
    <cellStyle name="20% - Accent6 13" xfId="2895"/>
    <cellStyle name="20% - Accent6 13 2" xfId="2896"/>
    <cellStyle name="20% - Accent6 14" xfId="2897"/>
    <cellStyle name="20% - Accent6 15" xfId="2898"/>
    <cellStyle name="20% - Accent6 16" xfId="2899"/>
    <cellStyle name="20% - Accent6 17" xfId="24"/>
    <cellStyle name="20% - Accent6 2" xfId="313"/>
    <cellStyle name="20% - Accent6 2 10" xfId="2900"/>
    <cellStyle name="20% - Accent6 2 11" xfId="2901"/>
    <cellStyle name="20% - Accent6 2 12" xfId="2902"/>
    <cellStyle name="20% - Accent6 2 13" xfId="2903"/>
    <cellStyle name="20% - Accent6 2 14" xfId="2904"/>
    <cellStyle name="20% - Accent6 2 15" xfId="2905"/>
    <cellStyle name="20% - Accent6 2 16" xfId="2906"/>
    <cellStyle name="20% - Accent6 2 17" xfId="2907"/>
    <cellStyle name="20% - Accent6 2 18" xfId="2908"/>
    <cellStyle name="20% - Accent6 2 19" xfId="2909"/>
    <cellStyle name="20% - Accent6 2 2" xfId="314"/>
    <cellStyle name="20% - Accent6 2 2 2" xfId="315"/>
    <cellStyle name="20% - Accent6 2 2 2 2" xfId="2910"/>
    <cellStyle name="20% - Accent6 2 2 2 2 2" xfId="2911"/>
    <cellStyle name="20% - Accent6 2 2 2 3" xfId="2912"/>
    <cellStyle name="20% - Accent6 2 2 3" xfId="316"/>
    <cellStyle name="20% - Accent6 2 2 3 2" xfId="2913"/>
    <cellStyle name="20% - Accent6 2 2 3 2 2" xfId="2914"/>
    <cellStyle name="20% - Accent6 2 2 3 3" xfId="2915"/>
    <cellStyle name="20% - Accent6 2 2 4" xfId="2916"/>
    <cellStyle name="20% - Accent6 2 2 4 2" xfId="2917"/>
    <cellStyle name="20% - Accent6 2 2 5" xfId="2918"/>
    <cellStyle name="20% - Accent6 2 20" xfId="2919"/>
    <cellStyle name="20% - Accent6 2 21" xfId="2920"/>
    <cellStyle name="20% - Accent6 2 22" xfId="2921"/>
    <cellStyle name="20% - Accent6 2 23" xfId="2922"/>
    <cellStyle name="20% - Accent6 2 24" xfId="2923"/>
    <cellStyle name="20% - Accent6 2 25" xfId="2924"/>
    <cellStyle name="20% - Accent6 2 26" xfId="2925"/>
    <cellStyle name="20% - Accent6 2 27" xfId="2926"/>
    <cellStyle name="20% - Accent6 2 28" xfId="2927"/>
    <cellStyle name="20% - Accent6 2 29" xfId="2928"/>
    <cellStyle name="20% - Accent6 2 3" xfId="317"/>
    <cellStyle name="20% - Accent6 2 30" xfId="2929"/>
    <cellStyle name="20% - Accent6 2 31" xfId="2930"/>
    <cellStyle name="20% - Accent6 2 32" xfId="2931"/>
    <cellStyle name="20% - Accent6 2 33" xfId="2932"/>
    <cellStyle name="20% - Accent6 2 34" xfId="2933"/>
    <cellStyle name="20% - Accent6 2 35" xfId="2934"/>
    <cellStyle name="20% - Accent6 2 4" xfId="318"/>
    <cellStyle name="20% - Accent6 2 4 2" xfId="2935"/>
    <cellStyle name="20% - Accent6 2 4 2 2" xfId="2936"/>
    <cellStyle name="20% - Accent6 2 4 3" xfId="2937"/>
    <cellStyle name="20% - Accent6 2 5" xfId="319"/>
    <cellStyle name="20% - Accent6 2 6" xfId="2938"/>
    <cellStyle name="20% - Accent6 2 6 10" xfId="2939"/>
    <cellStyle name="20% - Accent6 2 6 11" xfId="2940"/>
    <cellStyle name="20% - Accent6 2 6 12" xfId="2941"/>
    <cellStyle name="20% - Accent6 2 6 13" xfId="2942"/>
    <cellStyle name="20% - Accent6 2 6 14" xfId="2943"/>
    <cellStyle name="20% - Accent6 2 6 15" xfId="2944"/>
    <cellStyle name="20% - Accent6 2 6 16" xfId="2945"/>
    <cellStyle name="20% - Accent6 2 6 17" xfId="2946"/>
    <cellStyle name="20% - Accent6 2 6 18" xfId="2947"/>
    <cellStyle name="20% - Accent6 2 6 19" xfId="2948"/>
    <cellStyle name="20% - Accent6 2 6 2" xfId="2949"/>
    <cellStyle name="20% - Accent6 2 6 20" xfId="2950"/>
    <cellStyle name="20% - Accent6 2 6 21" xfId="2951"/>
    <cellStyle name="20% - Accent6 2 6 22" xfId="2952"/>
    <cellStyle name="20% - Accent6 2 6 23" xfId="2953"/>
    <cellStyle name="20% - Accent6 2 6 24" xfId="2954"/>
    <cellStyle name="20% - Accent6 2 6 25" xfId="2955"/>
    <cellStyle name="20% - Accent6 2 6 26" xfId="2956"/>
    <cellStyle name="20% - Accent6 2 6 27" xfId="2957"/>
    <cellStyle name="20% - Accent6 2 6 3" xfId="2958"/>
    <cellStyle name="20% - Accent6 2 6 4" xfId="2959"/>
    <cellStyle name="20% - Accent6 2 6 5" xfId="2960"/>
    <cellStyle name="20% - Accent6 2 6 6" xfId="2961"/>
    <cellStyle name="20% - Accent6 2 6 7" xfId="2962"/>
    <cellStyle name="20% - Accent6 2 6 8" xfId="2963"/>
    <cellStyle name="20% - Accent6 2 6 9" xfId="2964"/>
    <cellStyle name="20% - Accent6 2 7" xfId="2965"/>
    <cellStyle name="20% - Accent6 2 8" xfId="2966"/>
    <cellStyle name="20% - Accent6 2 9" xfId="2967"/>
    <cellStyle name="20% - Accent6 3" xfId="320"/>
    <cellStyle name="20% - Accent6 3 2" xfId="321"/>
    <cellStyle name="20% - Accent6 3 2 2" xfId="2968"/>
    <cellStyle name="20% - Accent6 3 2 2 2" xfId="2969"/>
    <cellStyle name="20% - Accent6 3 2 3" xfId="2970"/>
    <cellStyle name="20% - Accent6 3 3" xfId="322"/>
    <cellStyle name="20% - Accent6 3 3 2" xfId="2971"/>
    <cellStyle name="20% - Accent6 3 3 2 2" xfId="2972"/>
    <cellStyle name="20% - Accent6 3 3 3" xfId="2973"/>
    <cellStyle name="20% - Accent6 3 4" xfId="323"/>
    <cellStyle name="20% - Accent6 3 4 2" xfId="2974"/>
    <cellStyle name="20% - Accent6 3 4 2 2" xfId="2975"/>
    <cellStyle name="20% - Accent6 3 4 3" xfId="2976"/>
    <cellStyle name="20% - Accent6 3 5" xfId="324"/>
    <cellStyle name="20% - Accent6 3 5 2" xfId="2977"/>
    <cellStyle name="20% - Accent6 3 6" xfId="2978"/>
    <cellStyle name="20% - Accent6 4" xfId="325"/>
    <cellStyle name="20% - Accent6 4 2" xfId="326"/>
    <cellStyle name="20% - Accent6 4 2 2" xfId="2979"/>
    <cellStyle name="20% - Accent6 4 2 2 2" xfId="2980"/>
    <cellStyle name="20% - Accent6 4 2 3" xfId="2981"/>
    <cellStyle name="20% - Accent6 4 3" xfId="327"/>
    <cellStyle name="20% - Accent6 4 3 2" xfId="2982"/>
    <cellStyle name="20% - Accent6 4 3 2 2" xfId="2983"/>
    <cellStyle name="20% - Accent6 4 3 3" xfId="2984"/>
    <cellStyle name="20% - Accent6 4 4" xfId="328"/>
    <cellStyle name="20% - Accent6 4 4 2" xfId="2985"/>
    <cellStyle name="20% - Accent6 4 4 2 2" xfId="2986"/>
    <cellStyle name="20% - Accent6 4 4 3" xfId="2987"/>
    <cellStyle name="20% - Accent6 4 5" xfId="329"/>
    <cellStyle name="20% - Accent6 4 5 2" xfId="2988"/>
    <cellStyle name="20% - Accent6 4 6" xfId="2989"/>
    <cellStyle name="20% - Accent6 5" xfId="330"/>
    <cellStyle name="20% - Accent6 5 2" xfId="331"/>
    <cellStyle name="20% - Accent6 5 2 2" xfId="2990"/>
    <cellStyle name="20% - Accent6 5 2 2 2" xfId="2991"/>
    <cellStyle name="20% - Accent6 5 2 3" xfId="2992"/>
    <cellStyle name="20% - Accent6 5 3" xfId="332"/>
    <cellStyle name="20% - Accent6 5 3 2" xfId="2993"/>
    <cellStyle name="20% - Accent6 5 3 2 2" xfId="2994"/>
    <cellStyle name="20% - Accent6 5 3 3" xfId="2995"/>
    <cellStyle name="20% - Accent6 5 4" xfId="333"/>
    <cellStyle name="20% - Accent6 5 4 2" xfId="2996"/>
    <cellStyle name="20% - Accent6 5 4 2 2" xfId="2997"/>
    <cellStyle name="20% - Accent6 5 4 3" xfId="2998"/>
    <cellStyle name="20% - Accent6 5 5" xfId="334"/>
    <cellStyle name="20% - Accent6 5 5 2" xfId="2999"/>
    <cellStyle name="20% - Accent6 5 6" xfId="3000"/>
    <cellStyle name="20% - Accent6 6" xfId="335"/>
    <cellStyle name="20% - Accent6 6 2" xfId="336"/>
    <cellStyle name="20% - Accent6 6 2 2" xfId="3001"/>
    <cellStyle name="20% - Accent6 6 2 2 2" xfId="3002"/>
    <cellStyle name="20% - Accent6 6 2 3" xfId="3003"/>
    <cellStyle name="20% - Accent6 6 3" xfId="337"/>
    <cellStyle name="20% - Accent6 6 4" xfId="338"/>
    <cellStyle name="20% - Accent6 6 4 2" xfId="3004"/>
    <cellStyle name="20% - Accent6 6 5" xfId="3005"/>
    <cellStyle name="20% - Accent6 7" xfId="339"/>
    <cellStyle name="20% - Accent6 7 10" xfId="3006"/>
    <cellStyle name="20% - Accent6 7 11" xfId="3007"/>
    <cellStyle name="20% - Accent6 7 12" xfId="3008"/>
    <cellStyle name="20% - Accent6 7 13" xfId="3009"/>
    <cellStyle name="20% - Accent6 7 14" xfId="3010"/>
    <cellStyle name="20% - Accent6 7 15" xfId="3011"/>
    <cellStyle name="20% - Accent6 7 16" xfId="3012"/>
    <cellStyle name="20% - Accent6 7 17" xfId="3013"/>
    <cellStyle name="20% - Accent6 7 18" xfId="3014"/>
    <cellStyle name="20% - Accent6 7 19" xfId="3015"/>
    <cellStyle name="20% - Accent6 7 2" xfId="340"/>
    <cellStyle name="20% - Accent6 7 2 10" xfId="3016"/>
    <cellStyle name="20% - Accent6 7 2 11" xfId="3017"/>
    <cellStyle name="20% - Accent6 7 2 12" xfId="3018"/>
    <cellStyle name="20% - Accent6 7 2 13" xfId="3019"/>
    <cellStyle name="20% - Accent6 7 2 14" xfId="3020"/>
    <cellStyle name="20% - Accent6 7 2 15" xfId="3021"/>
    <cellStyle name="20% - Accent6 7 2 16" xfId="3022"/>
    <cellStyle name="20% - Accent6 7 2 17" xfId="3023"/>
    <cellStyle name="20% - Accent6 7 2 18" xfId="3024"/>
    <cellStyle name="20% - Accent6 7 2 19" xfId="3025"/>
    <cellStyle name="20% - Accent6 7 2 2" xfId="3026"/>
    <cellStyle name="20% - Accent6 7 2 2 2" xfId="3027"/>
    <cellStyle name="20% - Accent6 7 2 2 2 2" xfId="3028"/>
    <cellStyle name="20% - Accent6 7 2 2 2 2 2" xfId="3029"/>
    <cellStyle name="20% - Accent6 7 2 2 2 2 3" xfId="3030"/>
    <cellStyle name="20% - Accent6 7 2 2 2 3" xfId="3031"/>
    <cellStyle name="20% - Accent6 7 2 2 2 3 2" xfId="3032"/>
    <cellStyle name="20% - Accent6 7 2 2 2 3 3" xfId="3033"/>
    <cellStyle name="20% - Accent6 7 2 2 2 4" xfId="3034"/>
    <cellStyle name="20% - Accent6 7 2 2 2 5" xfId="3035"/>
    <cellStyle name="20% - Accent6 7 2 2 3" xfId="3036"/>
    <cellStyle name="20% - Accent6 7 2 2 3 2" xfId="3037"/>
    <cellStyle name="20% - Accent6 7 2 2 3 2 2" xfId="3038"/>
    <cellStyle name="20% - Accent6 7 2 2 3 2 3" xfId="3039"/>
    <cellStyle name="20% - Accent6 7 2 2 3 3" xfId="3040"/>
    <cellStyle name="20% - Accent6 7 2 2 3 3 2" xfId="3041"/>
    <cellStyle name="20% - Accent6 7 2 2 3 3 3" xfId="3042"/>
    <cellStyle name="20% - Accent6 7 2 2 3 4" xfId="3043"/>
    <cellStyle name="20% - Accent6 7 2 2 3 5" xfId="3044"/>
    <cellStyle name="20% - Accent6 7 2 20" xfId="3045"/>
    <cellStyle name="20% - Accent6 7 2 21" xfId="3046"/>
    <cellStyle name="20% - Accent6 7 2 22" xfId="3047"/>
    <cellStyle name="20% - Accent6 7 2 23" xfId="3048"/>
    <cellStyle name="20% - Accent6 7 2 24" xfId="3049"/>
    <cellStyle name="20% - Accent6 7 2 24 2" xfId="3050"/>
    <cellStyle name="20% - Accent6 7 2 24 2 2" xfId="3051"/>
    <cellStyle name="20% - Accent6 7 2 24 2 3" xfId="3052"/>
    <cellStyle name="20% - Accent6 7 2 24 3" xfId="3053"/>
    <cellStyle name="20% - Accent6 7 2 24 3 2" xfId="3054"/>
    <cellStyle name="20% - Accent6 7 2 24 3 3" xfId="3055"/>
    <cellStyle name="20% - Accent6 7 2 24 4" xfId="3056"/>
    <cellStyle name="20% - Accent6 7 2 24 5" xfId="3057"/>
    <cellStyle name="20% - Accent6 7 2 25" xfId="3058"/>
    <cellStyle name="20% - Accent6 7 2 25 2" xfId="3059"/>
    <cellStyle name="20% - Accent6 7 2 25 2 2" xfId="3060"/>
    <cellStyle name="20% - Accent6 7 2 25 2 3" xfId="3061"/>
    <cellStyle name="20% - Accent6 7 2 25 3" xfId="3062"/>
    <cellStyle name="20% - Accent6 7 2 25 3 2" xfId="3063"/>
    <cellStyle name="20% - Accent6 7 2 25 3 3" xfId="3064"/>
    <cellStyle name="20% - Accent6 7 2 25 4" xfId="3065"/>
    <cellStyle name="20% - Accent6 7 2 25 5" xfId="3066"/>
    <cellStyle name="20% - Accent6 7 2 26" xfId="3067"/>
    <cellStyle name="20% - Accent6 7 2 26 2" xfId="3068"/>
    <cellStyle name="20% - Accent6 7 2 26 2 2" xfId="3069"/>
    <cellStyle name="20% - Accent6 7 2 26 2 3" xfId="3070"/>
    <cellStyle name="20% - Accent6 7 2 26 3" xfId="3071"/>
    <cellStyle name="20% - Accent6 7 2 26 3 2" xfId="3072"/>
    <cellStyle name="20% - Accent6 7 2 26 3 3" xfId="3073"/>
    <cellStyle name="20% - Accent6 7 2 26 4" xfId="3074"/>
    <cellStyle name="20% - Accent6 7 2 26 5" xfId="3075"/>
    <cellStyle name="20% - Accent6 7 2 27" xfId="3076"/>
    <cellStyle name="20% - Accent6 7 2 27 2" xfId="3077"/>
    <cellStyle name="20% - Accent6 7 2 27 2 2" xfId="3078"/>
    <cellStyle name="20% - Accent6 7 2 27 2 3" xfId="3079"/>
    <cellStyle name="20% - Accent6 7 2 27 3" xfId="3080"/>
    <cellStyle name="20% - Accent6 7 2 27 3 2" xfId="3081"/>
    <cellStyle name="20% - Accent6 7 2 27 3 3" xfId="3082"/>
    <cellStyle name="20% - Accent6 7 2 27 4" xfId="3083"/>
    <cellStyle name="20% - Accent6 7 2 27 5" xfId="3084"/>
    <cellStyle name="20% - Accent6 7 2 3" xfId="3085"/>
    <cellStyle name="20% - Accent6 7 2 4" xfId="3086"/>
    <cellStyle name="20% - Accent6 7 2 5" xfId="3087"/>
    <cellStyle name="20% - Accent6 7 2 6" xfId="3088"/>
    <cellStyle name="20% - Accent6 7 2 7" xfId="3089"/>
    <cellStyle name="20% - Accent6 7 2 8" xfId="3090"/>
    <cellStyle name="20% - Accent6 7 2 9" xfId="3091"/>
    <cellStyle name="20% - Accent6 7 20" xfId="3092"/>
    <cellStyle name="20% - Accent6 7 21" xfId="3093"/>
    <cellStyle name="20% - Accent6 7 22" xfId="3094"/>
    <cellStyle name="20% - Accent6 7 23" xfId="3095"/>
    <cellStyle name="20% - Accent6 7 24" xfId="3096"/>
    <cellStyle name="20% - Accent6 7 25" xfId="3097"/>
    <cellStyle name="20% - Accent6 7 25 2" xfId="3098"/>
    <cellStyle name="20% - Accent6 7 25 2 2" xfId="3099"/>
    <cellStyle name="20% - Accent6 7 25 2 3" xfId="3100"/>
    <cellStyle name="20% - Accent6 7 25 3" xfId="3101"/>
    <cellStyle name="20% - Accent6 7 25 3 2" xfId="3102"/>
    <cellStyle name="20% - Accent6 7 25 3 3" xfId="3103"/>
    <cellStyle name="20% - Accent6 7 25 4" xfId="3104"/>
    <cellStyle name="20% - Accent6 7 25 5" xfId="3105"/>
    <cellStyle name="20% - Accent6 7 26" xfId="3106"/>
    <cellStyle name="20% - Accent6 7 26 2" xfId="3107"/>
    <cellStyle name="20% - Accent6 7 26 2 2" xfId="3108"/>
    <cellStyle name="20% - Accent6 7 26 2 3" xfId="3109"/>
    <cellStyle name="20% - Accent6 7 26 3" xfId="3110"/>
    <cellStyle name="20% - Accent6 7 26 3 2" xfId="3111"/>
    <cellStyle name="20% - Accent6 7 26 3 3" xfId="3112"/>
    <cellStyle name="20% - Accent6 7 26 4" xfId="3113"/>
    <cellStyle name="20% - Accent6 7 26 5" xfId="3114"/>
    <cellStyle name="20% - Accent6 7 27" xfId="3115"/>
    <cellStyle name="20% - Accent6 7 27 2" xfId="3116"/>
    <cellStyle name="20% - Accent6 7 27 2 2" xfId="3117"/>
    <cellStyle name="20% - Accent6 7 27 2 3" xfId="3118"/>
    <cellStyle name="20% - Accent6 7 27 3" xfId="3119"/>
    <cellStyle name="20% - Accent6 7 27 3 2" xfId="3120"/>
    <cellStyle name="20% - Accent6 7 27 3 3" xfId="3121"/>
    <cellStyle name="20% - Accent6 7 27 4" xfId="3122"/>
    <cellStyle name="20% - Accent6 7 27 5" xfId="3123"/>
    <cellStyle name="20% - Accent6 7 28" xfId="3124"/>
    <cellStyle name="20% - Accent6 7 28 2" xfId="3125"/>
    <cellStyle name="20% - Accent6 7 28 2 2" xfId="3126"/>
    <cellStyle name="20% - Accent6 7 28 2 3" xfId="3127"/>
    <cellStyle name="20% - Accent6 7 28 3" xfId="3128"/>
    <cellStyle name="20% - Accent6 7 28 3 2" xfId="3129"/>
    <cellStyle name="20% - Accent6 7 28 3 3" xfId="3130"/>
    <cellStyle name="20% - Accent6 7 28 4" xfId="3131"/>
    <cellStyle name="20% - Accent6 7 28 5" xfId="3132"/>
    <cellStyle name="20% - Accent6 7 29" xfId="3133"/>
    <cellStyle name="20% - Accent6 7 3" xfId="341"/>
    <cellStyle name="20% - Accent6 7 3 2" xfId="3134"/>
    <cellStyle name="20% - Accent6 7 3 2 2" xfId="3135"/>
    <cellStyle name="20% - Accent6 7 3 2 2 2" xfId="3136"/>
    <cellStyle name="20% - Accent6 7 3 2 2 3" xfId="3137"/>
    <cellStyle name="20% - Accent6 7 3 2 3" xfId="3138"/>
    <cellStyle name="20% - Accent6 7 3 2 3 2" xfId="3139"/>
    <cellStyle name="20% - Accent6 7 3 2 3 3" xfId="3140"/>
    <cellStyle name="20% - Accent6 7 3 2 4" xfId="3141"/>
    <cellStyle name="20% - Accent6 7 3 2 5" xfId="3142"/>
    <cellStyle name="20% - Accent6 7 3 3" xfId="3143"/>
    <cellStyle name="20% - Accent6 7 3 3 2" xfId="3144"/>
    <cellStyle name="20% - Accent6 7 3 3 2 2" xfId="3145"/>
    <cellStyle name="20% - Accent6 7 3 3 2 3" xfId="3146"/>
    <cellStyle name="20% - Accent6 7 3 3 3" xfId="3147"/>
    <cellStyle name="20% - Accent6 7 3 3 3 2" xfId="3148"/>
    <cellStyle name="20% - Accent6 7 3 3 3 3" xfId="3149"/>
    <cellStyle name="20% - Accent6 7 3 3 4" xfId="3150"/>
    <cellStyle name="20% - Accent6 7 3 3 5" xfId="3151"/>
    <cellStyle name="20% - Accent6 7 4" xfId="3152"/>
    <cellStyle name="20% - Accent6 7 5" xfId="3153"/>
    <cellStyle name="20% - Accent6 7 6" xfId="3154"/>
    <cellStyle name="20% - Accent6 7 7" xfId="3155"/>
    <cellStyle name="20% - Accent6 7 8" xfId="3156"/>
    <cellStyle name="20% - Accent6 7 9" xfId="3157"/>
    <cellStyle name="20% - Accent6 8" xfId="342"/>
    <cellStyle name="20% - Accent6 8 10" xfId="3158"/>
    <cellStyle name="20% - Accent6 8 11" xfId="3159"/>
    <cellStyle name="20% - Accent6 8 12" xfId="3160"/>
    <cellStyle name="20% - Accent6 8 13" xfId="3161"/>
    <cellStyle name="20% - Accent6 8 14" xfId="3162"/>
    <cellStyle name="20% - Accent6 8 15" xfId="3163"/>
    <cellStyle name="20% - Accent6 8 16" xfId="3164"/>
    <cellStyle name="20% - Accent6 8 17" xfId="3165"/>
    <cellStyle name="20% - Accent6 8 18" xfId="3166"/>
    <cellStyle name="20% - Accent6 8 19" xfId="3167"/>
    <cellStyle name="20% - Accent6 8 2" xfId="343"/>
    <cellStyle name="20% - Accent6 8 2 2" xfId="3168"/>
    <cellStyle name="20% - Accent6 8 2 2 2" xfId="3169"/>
    <cellStyle name="20% - Accent6 8 2 2 2 2" xfId="3170"/>
    <cellStyle name="20% - Accent6 8 2 2 2 3" xfId="3171"/>
    <cellStyle name="20% - Accent6 8 2 2 3" xfId="3172"/>
    <cellStyle name="20% - Accent6 8 2 2 3 2" xfId="3173"/>
    <cellStyle name="20% - Accent6 8 2 2 3 3" xfId="3174"/>
    <cellStyle name="20% - Accent6 8 2 2 4" xfId="3175"/>
    <cellStyle name="20% - Accent6 8 2 2 5" xfId="3176"/>
    <cellStyle name="20% - Accent6 8 2 3" xfId="3177"/>
    <cellStyle name="20% - Accent6 8 2 3 2" xfId="3178"/>
    <cellStyle name="20% - Accent6 8 2 3 2 2" xfId="3179"/>
    <cellStyle name="20% - Accent6 8 2 3 2 3" xfId="3180"/>
    <cellStyle name="20% - Accent6 8 2 3 3" xfId="3181"/>
    <cellStyle name="20% - Accent6 8 2 3 3 2" xfId="3182"/>
    <cellStyle name="20% - Accent6 8 2 3 3 3" xfId="3183"/>
    <cellStyle name="20% - Accent6 8 2 3 4" xfId="3184"/>
    <cellStyle name="20% - Accent6 8 2 3 5" xfId="3185"/>
    <cellStyle name="20% - Accent6 8 20" xfId="3186"/>
    <cellStyle name="20% - Accent6 8 21" xfId="3187"/>
    <cellStyle name="20% - Accent6 8 22" xfId="3188"/>
    <cellStyle name="20% - Accent6 8 23" xfId="3189"/>
    <cellStyle name="20% - Accent6 8 24" xfId="3190"/>
    <cellStyle name="20% - Accent6 8 24 2" xfId="3191"/>
    <cellStyle name="20% - Accent6 8 24 2 2" xfId="3192"/>
    <cellStyle name="20% - Accent6 8 24 2 3" xfId="3193"/>
    <cellStyle name="20% - Accent6 8 24 3" xfId="3194"/>
    <cellStyle name="20% - Accent6 8 24 3 2" xfId="3195"/>
    <cellStyle name="20% - Accent6 8 24 3 3" xfId="3196"/>
    <cellStyle name="20% - Accent6 8 24 4" xfId="3197"/>
    <cellStyle name="20% - Accent6 8 24 5" xfId="3198"/>
    <cellStyle name="20% - Accent6 8 25" xfId="3199"/>
    <cellStyle name="20% - Accent6 8 25 2" xfId="3200"/>
    <cellStyle name="20% - Accent6 8 25 2 2" xfId="3201"/>
    <cellStyle name="20% - Accent6 8 25 2 3" xfId="3202"/>
    <cellStyle name="20% - Accent6 8 25 3" xfId="3203"/>
    <cellStyle name="20% - Accent6 8 25 3 2" xfId="3204"/>
    <cellStyle name="20% - Accent6 8 25 3 3" xfId="3205"/>
    <cellStyle name="20% - Accent6 8 25 4" xfId="3206"/>
    <cellStyle name="20% - Accent6 8 25 5" xfId="3207"/>
    <cellStyle name="20% - Accent6 8 26" xfId="3208"/>
    <cellStyle name="20% - Accent6 8 26 2" xfId="3209"/>
    <cellStyle name="20% - Accent6 8 26 2 2" xfId="3210"/>
    <cellStyle name="20% - Accent6 8 26 2 3" xfId="3211"/>
    <cellStyle name="20% - Accent6 8 26 3" xfId="3212"/>
    <cellStyle name="20% - Accent6 8 26 3 2" xfId="3213"/>
    <cellStyle name="20% - Accent6 8 26 3 3" xfId="3214"/>
    <cellStyle name="20% - Accent6 8 26 4" xfId="3215"/>
    <cellStyle name="20% - Accent6 8 26 5" xfId="3216"/>
    <cellStyle name="20% - Accent6 8 27" xfId="3217"/>
    <cellStyle name="20% - Accent6 8 27 2" xfId="3218"/>
    <cellStyle name="20% - Accent6 8 27 2 2" xfId="3219"/>
    <cellStyle name="20% - Accent6 8 27 2 3" xfId="3220"/>
    <cellStyle name="20% - Accent6 8 27 3" xfId="3221"/>
    <cellStyle name="20% - Accent6 8 27 3 2" xfId="3222"/>
    <cellStyle name="20% - Accent6 8 27 3 3" xfId="3223"/>
    <cellStyle name="20% - Accent6 8 27 4" xfId="3224"/>
    <cellStyle name="20% - Accent6 8 27 5" xfId="3225"/>
    <cellStyle name="20% - Accent6 8 28" xfId="3226"/>
    <cellStyle name="20% - Accent6 8 3" xfId="3227"/>
    <cellStyle name="20% - Accent6 8 3 2" xfId="3228"/>
    <cellStyle name="20% - Accent6 8 4" xfId="3229"/>
    <cellStyle name="20% - Accent6 8 5" xfId="3230"/>
    <cellStyle name="20% - Accent6 8 6" xfId="3231"/>
    <cellStyle name="20% - Accent6 8 7" xfId="3232"/>
    <cellStyle name="20% - Accent6 8 8" xfId="3233"/>
    <cellStyle name="20% - Accent6 8 9" xfId="3234"/>
    <cellStyle name="20% - Accent6 9" xfId="344"/>
    <cellStyle name="20% - Accent6 9 2" xfId="3235"/>
    <cellStyle name="20% - Accent6 9 2 2" xfId="3236"/>
    <cellStyle name="20% - Accent6 9 3" xfId="3237"/>
    <cellStyle name="20% - Accent6 9 4" xfId="3238"/>
    <cellStyle name="20% - Accent6 9 5" xfId="3239"/>
    <cellStyle name="20% - Accent6 9 6" xfId="3240"/>
    <cellStyle name="2008_Number" xfId="95"/>
    <cellStyle name="2009_Number" xfId="96"/>
    <cellStyle name="40% - Accent1 10" xfId="345"/>
    <cellStyle name="40% - Accent1 11" xfId="346"/>
    <cellStyle name="40% - Accent1 11 2" xfId="3241"/>
    <cellStyle name="40% - Accent1 11 2 2" xfId="3242"/>
    <cellStyle name="40% - Accent1 11 3" xfId="3243"/>
    <cellStyle name="40% - Accent1 12" xfId="3244"/>
    <cellStyle name="40% - Accent1 12 2" xfId="3245"/>
    <cellStyle name="40% - Accent1 12 2 2" xfId="3246"/>
    <cellStyle name="40% - Accent1 12 3" xfId="3247"/>
    <cellStyle name="40% - Accent1 13" xfId="3248"/>
    <cellStyle name="40% - Accent1 13 2" xfId="3249"/>
    <cellStyle name="40% - Accent1 14" xfId="3250"/>
    <cellStyle name="40% - Accent1 15" xfId="3251"/>
    <cellStyle name="40% - Accent1 16" xfId="3252"/>
    <cellStyle name="40% - Accent1 17" xfId="25"/>
    <cellStyle name="40% - Accent1 2" xfId="347"/>
    <cellStyle name="40% - Accent1 2 10" xfId="3253"/>
    <cellStyle name="40% - Accent1 2 11" xfId="3254"/>
    <cellStyle name="40% - Accent1 2 12" xfId="3255"/>
    <cellStyle name="40% - Accent1 2 13" xfId="3256"/>
    <cellStyle name="40% - Accent1 2 14" xfId="3257"/>
    <cellStyle name="40% - Accent1 2 15" xfId="3258"/>
    <cellStyle name="40% - Accent1 2 16" xfId="3259"/>
    <cellStyle name="40% - Accent1 2 17" xfId="3260"/>
    <cellStyle name="40% - Accent1 2 18" xfId="3261"/>
    <cellStyle name="40% - Accent1 2 19" xfId="3262"/>
    <cellStyle name="40% - Accent1 2 2" xfId="348"/>
    <cellStyle name="40% - Accent1 2 2 2" xfId="349"/>
    <cellStyle name="40% - Accent1 2 2 2 2" xfId="3263"/>
    <cellStyle name="40% - Accent1 2 2 2 2 2" xfId="3264"/>
    <cellStyle name="40% - Accent1 2 2 2 3" xfId="3265"/>
    <cellStyle name="40% - Accent1 2 2 3" xfId="350"/>
    <cellStyle name="40% - Accent1 2 2 3 2" xfId="3266"/>
    <cellStyle name="40% - Accent1 2 2 3 2 2" xfId="3267"/>
    <cellStyle name="40% - Accent1 2 2 3 3" xfId="3268"/>
    <cellStyle name="40% - Accent1 2 2 4" xfId="3269"/>
    <cellStyle name="40% - Accent1 2 2 4 2" xfId="3270"/>
    <cellStyle name="40% - Accent1 2 2 5" xfId="3271"/>
    <cellStyle name="40% - Accent1 2 20" xfId="3272"/>
    <cellStyle name="40% - Accent1 2 21" xfId="3273"/>
    <cellStyle name="40% - Accent1 2 22" xfId="3274"/>
    <cellStyle name="40% - Accent1 2 23" xfId="3275"/>
    <cellStyle name="40% - Accent1 2 24" xfId="3276"/>
    <cellStyle name="40% - Accent1 2 25" xfId="3277"/>
    <cellStyle name="40% - Accent1 2 26" xfId="3278"/>
    <cellStyle name="40% - Accent1 2 27" xfId="3279"/>
    <cellStyle name="40% - Accent1 2 28" xfId="3280"/>
    <cellStyle name="40% - Accent1 2 29" xfId="3281"/>
    <cellStyle name="40% - Accent1 2 3" xfId="351"/>
    <cellStyle name="40% - Accent1 2 30" xfId="3282"/>
    <cellStyle name="40% - Accent1 2 31" xfId="3283"/>
    <cellStyle name="40% - Accent1 2 32" xfId="3284"/>
    <cellStyle name="40% - Accent1 2 33" xfId="3285"/>
    <cellStyle name="40% - Accent1 2 34" xfId="3286"/>
    <cellStyle name="40% - Accent1 2 4" xfId="352"/>
    <cellStyle name="40% - Accent1 2 4 2" xfId="3287"/>
    <cellStyle name="40% - Accent1 2 4 2 2" xfId="3288"/>
    <cellStyle name="40% - Accent1 2 4 3" xfId="3289"/>
    <cellStyle name="40% - Accent1 2 5" xfId="353"/>
    <cellStyle name="40% - Accent1 2 6" xfId="3290"/>
    <cellStyle name="40% - Accent1 2 6 2" xfId="3291"/>
    <cellStyle name="40% - Accent1 2 7" xfId="3292"/>
    <cellStyle name="40% - Accent1 2 8" xfId="3293"/>
    <cellStyle name="40% - Accent1 2 9" xfId="3294"/>
    <cellStyle name="40% - Accent1 3" xfId="354"/>
    <cellStyle name="40% - Accent1 3 2" xfId="355"/>
    <cellStyle name="40% - Accent1 3 2 2" xfId="3295"/>
    <cellStyle name="40% - Accent1 3 2 2 2" xfId="3296"/>
    <cellStyle name="40% - Accent1 3 2 3" xfId="3297"/>
    <cellStyle name="40% - Accent1 3 3" xfId="356"/>
    <cellStyle name="40% - Accent1 3 3 2" xfId="3298"/>
    <cellStyle name="40% - Accent1 3 3 2 2" xfId="3299"/>
    <cellStyle name="40% - Accent1 3 3 3" xfId="3300"/>
    <cellStyle name="40% - Accent1 3 4" xfId="357"/>
    <cellStyle name="40% - Accent1 3 4 2" xfId="3301"/>
    <cellStyle name="40% - Accent1 3 4 2 2" xfId="3302"/>
    <cellStyle name="40% - Accent1 3 4 3" xfId="3303"/>
    <cellStyle name="40% - Accent1 3 5" xfId="358"/>
    <cellStyle name="40% - Accent1 3 5 2" xfId="3304"/>
    <cellStyle name="40% - Accent1 3 6" xfId="3305"/>
    <cellStyle name="40% - Accent1 4" xfId="359"/>
    <cellStyle name="40% - Accent1 4 2" xfId="360"/>
    <cellStyle name="40% - Accent1 4 2 2" xfId="3306"/>
    <cellStyle name="40% - Accent1 4 2 2 2" xfId="3307"/>
    <cellStyle name="40% - Accent1 4 2 3" xfId="3308"/>
    <cellStyle name="40% - Accent1 4 3" xfId="361"/>
    <cellStyle name="40% - Accent1 4 3 2" xfId="3309"/>
    <cellStyle name="40% - Accent1 4 3 2 2" xfId="3310"/>
    <cellStyle name="40% - Accent1 4 3 3" xfId="3311"/>
    <cellStyle name="40% - Accent1 4 4" xfId="362"/>
    <cellStyle name="40% - Accent1 4 4 2" xfId="3312"/>
    <cellStyle name="40% - Accent1 4 4 2 2" xfId="3313"/>
    <cellStyle name="40% - Accent1 4 4 3" xfId="3314"/>
    <cellStyle name="40% - Accent1 4 5" xfId="363"/>
    <cellStyle name="40% - Accent1 4 5 2" xfId="3315"/>
    <cellStyle name="40% - Accent1 4 6" xfId="3316"/>
    <cellStyle name="40% - Accent1 5" xfId="364"/>
    <cellStyle name="40% - Accent1 5 2" xfId="365"/>
    <cellStyle name="40% - Accent1 5 2 2" xfId="3317"/>
    <cellStyle name="40% - Accent1 5 2 2 2" xfId="3318"/>
    <cellStyle name="40% - Accent1 5 2 3" xfId="3319"/>
    <cellStyle name="40% - Accent1 5 3" xfId="366"/>
    <cellStyle name="40% - Accent1 5 3 2" xfId="3320"/>
    <cellStyle name="40% - Accent1 5 3 2 2" xfId="3321"/>
    <cellStyle name="40% - Accent1 5 3 3" xfId="3322"/>
    <cellStyle name="40% - Accent1 5 4" xfId="367"/>
    <cellStyle name="40% - Accent1 5 4 2" xfId="3323"/>
    <cellStyle name="40% - Accent1 5 4 2 2" xfId="3324"/>
    <cellStyle name="40% - Accent1 5 4 3" xfId="3325"/>
    <cellStyle name="40% - Accent1 5 5" xfId="368"/>
    <cellStyle name="40% - Accent1 5 5 2" xfId="3326"/>
    <cellStyle name="40% - Accent1 5 6" xfId="3327"/>
    <cellStyle name="40% - Accent1 6" xfId="369"/>
    <cellStyle name="40% - Accent1 6 2" xfId="370"/>
    <cellStyle name="40% - Accent1 6 2 2" xfId="3328"/>
    <cellStyle name="40% - Accent1 6 2 2 2" xfId="3329"/>
    <cellStyle name="40% - Accent1 6 2 3" xfId="3330"/>
    <cellStyle name="40% - Accent1 6 3" xfId="371"/>
    <cellStyle name="40% - Accent1 6 4" xfId="372"/>
    <cellStyle name="40% - Accent1 6 4 2" xfId="3331"/>
    <cellStyle name="40% - Accent1 6 5" xfId="3332"/>
    <cellStyle name="40% - Accent1 7" xfId="373"/>
    <cellStyle name="40% - Accent1 7 10" xfId="3333"/>
    <cellStyle name="40% - Accent1 7 11" xfId="3334"/>
    <cellStyle name="40% - Accent1 7 12" xfId="3335"/>
    <cellStyle name="40% - Accent1 7 13" xfId="3336"/>
    <cellStyle name="40% - Accent1 7 14" xfId="3337"/>
    <cellStyle name="40% - Accent1 7 15" xfId="3338"/>
    <cellStyle name="40% - Accent1 7 16" xfId="3339"/>
    <cellStyle name="40% - Accent1 7 17" xfId="3340"/>
    <cellStyle name="40% - Accent1 7 18" xfId="3341"/>
    <cellStyle name="40% - Accent1 7 19" xfId="3342"/>
    <cellStyle name="40% - Accent1 7 2" xfId="374"/>
    <cellStyle name="40% - Accent1 7 2 10" xfId="3343"/>
    <cellStyle name="40% - Accent1 7 2 11" xfId="3344"/>
    <cellStyle name="40% - Accent1 7 2 12" xfId="3345"/>
    <cellStyle name="40% - Accent1 7 2 13" xfId="3346"/>
    <cellStyle name="40% - Accent1 7 2 14" xfId="3347"/>
    <cellStyle name="40% - Accent1 7 2 15" xfId="3348"/>
    <cellStyle name="40% - Accent1 7 2 16" xfId="3349"/>
    <cellStyle name="40% - Accent1 7 2 17" xfId="3350"/>
    <cellStyle name="40% - Accent1 7 2 18" xfId="3351"/>
    <cellStyle name="40% - Accent1 7 2 19" xfId="3352"/>
    <cellStyle name="40% - Accent1 7 2 2" xfId="3353"/>
    <cellStyle name="40% - Accent1 7 2 2 2" xfId="3354"/>
    <cellStyle name="40% - Accent1 7 2 2 2 2" xfId="3355"/>
    <cellStyle name="40% - Accent1 7 2 2 2 2 2" xfId="3356"/>
    <cellStyle name="40% - Accent1 7 2 2 2 2 3" xfId="3357"/>
    <cellStyle name="40% - Accent1 7 2 2 2 3" xfId="3358"/>
    <cellStyle name="40% - Accent1 7 2 2 2 3 2" xfId="3359"/>
    <cellStyle name="40% - Accent1 7 2 2 2 3 3" xfId="3360"/>
    <cellStyle name="40% - Accent1 7 2 2 2 4" xfId="3361"/>
    <cellStyle name="40% - Accent1 7 2 2 2 5" xfId="3362"/>
    <cellStyle name="40% - Accent1 7 2 2 3" xfId="3363"/>
    <cellStyle name="40% - Accent1 7 2 2 3 2" xfId="3364"/>
    <cellStyle name="40% - Accent1 7 2 2 3 2 2" xfId="3365"/>
    <cellStyle name="40% - Accent1 7 2 2 3 2 3" xfId="3366"/>
    <cellStyle name="40% - Accent1 7 2 2 3 3" xfId="3367"/>
    <cellStyle name="40% - Accent1 7 2 2 3 3 2" xfId="3368"/>
    <cellStyle name="40% - Accent1 7 2 2 3 3 3" xfId="3369"/>
    <cellStyle name="40% - Accent1 7 2 2 3 4" xfId="3370"/>
    <cellStyle name="40% - Accent1 7 2 2 3 5" xfId="3371"/>
    <cellStyle name="40% - Accent1 7 2 20" xfId="3372"/>
    <cellStyle name="40% - Accent1 7 2 21" xfId="3373"/>
    <cellStyle name="40% - Accent1 7 2 22" xfId="3374"/>
    <cellStyle name="40% - Accent1 7 2 23" xfId="3375"/>
    <cellStyle name="40% - Accent1 7 2 24" xfId="3376"/>
    <cellStyle name="40% - Accent1 7 2 24 2" xfId="3377"/>
    <cellStyle name="40% - Accent1 7 2 24 2 2" xfId="3378"/>
    <cellStyle name="40% - Accent1 7 2 24 2 3" xfId="3379"/>
    <cellStyle name="40% - Accent1 7 2 24 3" xfId="3380"/>
    <cellStyle name="40% - Accent1 7 2 24 3 2" xfId="3381"/>
    <cellStyle name="40% - Accent1 7 2 24 3 3" xfId="3382"/>
    <cellStyle name="40% - Accent1 7 2 24 4" xfId="3383"/>
    <cellStyle name="40% - Accent1 7 2 24 5" xfId="3384"/>
    <cellStyle name="40% - Accent1 7 2 25" xfId="3385"/>
    <cellStyle name="40% - Accent1 7 2 25 2" xfId="3386"/>
    <cellStyle name="40% - Accent1 7 2 25 2 2" xfId="3387"/>
    <cellStyle name="40% - Accent1 7 2 25 2 3" xfId="3388"/>
    <cellStyle name="40% - Accent1 7 2 25 3" xfId="3389"/>
    <cellStyle name="40% - Accent1 7 2 25 3 2" xfId="3390"/>
    <cellStyle name="40% - Accent1 7 2 25 3 3" xfId="3391"/>
    <cellStyle name="40% - Accent1 7 2 25 4" xfId="3392"/>
    <cellStyle name="40% - Accent1 7 2 25 5" xfId="3393"/>
    <cellStyle name="40% - Accent1 7 2 26" xfId="3394"/>
    <cellStyle name="40% - Accent1 7 2 26 2" xfId="3395"/>
    <cellStyle name="40% - Accent1 7 2 26 2 2" xfId="3396"/>
    <cellStyle name="40% - Accent1 7 2 26 2 3" xfId="3397"/>
    <cellStyle name="40% - Accent1 7 2 26 3" xfId="3398"/>
    <cellStyle name="40% - Accent1 7 2 26 3 2" xfId="3399"/>
    <cellStyle name="40% - Accent1 7 2 26 3 3" xfId="3400"/>
    <cellStyle name="40% - Accent1 7 2 26 4" xfId="3401"/>
    <cellStyle name="40% - Accent1 7 2 26 5" xfId="3402"/>
    <cellStyle name="40% - Accent1 7 2 27" xfId="3403"/>
    <cellStyle name="40% - Accent1 7 2 27 2" xfId="3404"/>
    <cellStyle name="40% - Accent1 7 2 27 2 2" xfId="3405"/>
    <cellStyle name="40% - Accent1 7 2 27 2 3" xfId="3406"/>
    <cellStyle name="40% - Accent1 7 2 27 3" xfId="3407"/>
    <cellStyle name="40% - Accent1 7 2 27 3 2" xfId="3408"/>
    <cellStyle name="40% - Accent1 7 2 27 3 3" xfId="3409"/>
    <cellStyle name="40% - Accent1 7 2 27 4" xfId="3410"/>
    <cellStyle name="40% - Accent1 7 2 27 5" xfId="3411"/>
    <cellStyle name="40% - Accent1 7 2 3" xfId="3412"/>
    <cellStyle name="40% - Accent1 7 2 4" xfId="3413"/>
    <cellStyle name="40% - Accent1 7 2 5" xfId="3414"/>
    <cellStyle name="40% - Accent1 7 2 6" xfId="3415"/>
    <cellStyle name="40% - Accent1 7 2 7" xfId="3416"/>
    <cellStyle name="40% - Accent1 7 2 8" xfId="3417"/>
    <cellStyle name="40% - Accent1 7 2 9" xfId="3418"/>
    <cellStyle name="40% - Accent1 7 20" xfId="3419"/>
    <cellStyle name="40% - Accent1 7 21" xfId="3420"/>
    <cellStyle name="40% - Accent1 7 22" xfId="3421"/>
    <cellStyle name="40% - Accent1 7 23" xfId="3422"/>
    <cellStyle name="40% - Accent1 7 24" xfId="3423"/>
    <cellStyle name="40% - Accent1 7 25" xfId="3424"/>
    <cellStyle name="40% - Accent1 7 25 2" xfId="3425"/>
    <cellStyle name="40% - Accent1 7 25 2 2" xfId="3426"/>
    <cellStyle name="40% - Accent1 7 25 2 3" xfId="3427"/>
    <cellStyle name="40% - Accent1 7 25 3" xfId="3428"/>
    <cellStyle name="40% - Accent1 7 25 3 2" xfId="3429"/>
    <cellStyle name="40% - Accent1 7 25 3 3" xfId="3430"/>
    <cellStyle name="40% - Accent1 7 25 4" xfId="3431"/>
    <cellStyle name="40% - Accent1 7 25 5" xfId="3432"/>
    <cellStyle name="40% - Accent1 7 26" xfId="3433"/>
    <cellStyle name="40% - Accent1 7 26 2" xfId="3434"/>
    <cellStyle name="40% - Accent1 7 26 2 2" xfId="3435"/>
    <cellStyle name="40% - Accent1 7 26 2 3" xfId="3436"/>
    <cellStyle name="40% - Accent1 7 26 3" xfId="3437"/>
    <cellStyle name="40% - Accent1 7 26 3 2" xfId="3438"/>
    <cellStyle name="40% - Accent1 7 26 3 3" xfId="3439"/>
    <cellStyle name="40% - Accent1 7 26 4" xfId="3440"/>
    <cellStyle name="40% - Accent1 7 26 5" xfId="3441"/>
    <cellStyle name="40% - Accent1 7 27" xfId="3442"/>
    <cellStyle name="40% - Accent1 7 27 2" xfId="3443"/>
    <cellStyle name="40% - Accent1 7 27 2 2" xfId="3444"/>
    <cellStyle name="40% - Accent1 7 27 2 3" xfId="3445"/>
    <cellStyle name="40% - Accent1 7 27 3" xfId="3446"/>
    <cellStyle name="40% - Accent1 7 27 3 2" xfId="3447"/>
    <cellStyle name="40% - Accent1 7 27 3 3" xfId="3448"/>
    <cellStyle name="40% - Accent1 7 27 4" xfId="3449"/>
    <cellStyle name="40% - Accent1 7 27 5" xfId="3450"/>
    <cellStyle name="40% - Accent1 7 28" xfId="3451"/>
    <cellStyle name="40% - Accent1 7 28 2" xfId="3452"/>
    <cellStyle name="40% - Accent1 7 28 2 2" xfId="3453"/>
    <cellStyle name="40% - Accent1 7 28 2 3" xfId="3454"/>
    <cellStyle name="40% - Accent1 7 28 3" xfId="3455"/>
    <cellStyle name="40% - Accent1 7 28 3 2" xfId="3456"/>
    <cellStyle name="40% - Accent1 7 28 3 3" xfId="3457"/>
    <cellStyle name="40% - Accent1 7 28 4" xfId="3458"/>
    <cellStyle name="40% - Accent1 7 28 5" xfId="3459"/>
    <cellStyle name="40% - Accent1 7 29" xfId="3460"/>
    <cellStyle name="40% - Accent1 7 3" xfId="375"/>
    <cellStyle name="40% - Accent1 7 3 2" xfId="3461"/>
    <cellStyle name="40% - Accent1 7 3 2 2" xfId="3462"/>
    <cellStyle name="40% - Accent1 7 3 2 2 2" xfId="3463"/>
    <cellStyle name="40% - Accent1 7 3 2 2 3" xfId="3464"/>
    <cellStyle name="40% - Accent1 7 3 2 3" xfId="3465"/>
    <cellStyle name="40% - Accent1 7 3 2 3 2" xfId="3466"/>
    <cellStyle name="40% - Accent1 7 3 2 3 3" xfId="3467"/>
    <cellStyle name="40% - Accent1 7 3 2 4" xfId="3468"/>
    <cellStyle name="40% - Accent1 7 3 2 5" xfId="3469"/>
    <cellStyle name="40% - Accent1 7 3 3" xfId="3470"/>
    <cellStyle name="40% - Accent1 7 3 3 2" xfId="3471"/>
    <cellStyle name="40% - Accent1 7 3 3 2 2" xfId="3472"/>
    <cellStyle name="40% - Accent1 7 3 3 2 3" xfId="3473"/>
    <cellStyle name="40% - Accent1 7 3 3 3" xfId="3474"/>
    <cellStyle name="40% - Accent1 7 3 3 3 2" xfId="3475"/>
    <cellStyle name="40% - Accent1 7 3 3 3 3" xfId="3476"/>
    <cellStyle name="40% - Accent1 7 3 3 4" xfId="3477"/>
    <cellStyle name="40% - Accent1 7 3 3 5" xfId="3478"/>
    <cellStyle name="40% - Accent1 7 4" xfId="376"/>
    <cellStyle name="40% - Accent1 7 4 2" xfId="3479"/>
    <cellStyle name="40% - Accent1 7 5" xfId="3480"/>
    <cellStyle name="40% - Accent1 7 6" xfId="3481"/>
    <cellStyle name="40% - Accent1 7 7" xfId="3482"/>
    <cellStyle name="40% - Accent1 7 8" xfId="3483"/>
    <cellStyle name="40% - Accent1 7 9" xfId="3484"/>
    <cellStyle name="40% - Accent1 8" xfId="377"/>
    <cellStyle name="40% - Accent1 8 10" xfId="3485"/>
    <cellStyle name="40% - Accent1 8 11" xfId="3486"/>
    <cellStyle name="40% - Accent1 8 12" xfId="3487"/>
    <cellStyle name="40% - Accent1 8 13" xfId="3488"/>
    <cellStyle name="40% - Accent1 8 14" xfId="3489"/>
    <cellStyle name="40% - Accent1 8 15" xfId="3490"/>
    <cellStyle name="40% - Accent1 8 16" xfId="3491"/>
    <cellStyle name="40% - Accent1 8 17" xfId="3492"/>
    <cellStyle name="40% - Accent1 8 18" xfId="3493"/>
    <cellStyle name="40% - Accent1 8 19" xfId="3494"/>
    <cellStyle name="40% - Accent1 8 2" xfId="378"/>
    <cellStyle name="40% - Accent1 8 2 2" xfId="3495"/>
    <cellStyle name="40% - Accent1 8 2 2 2" xfId="3496"/>
    <cellStyle name="40% - Accent1 8 2 2 2 2" xfId="3497"/>
    <cellStyle name="40% - Accent1 8 2 2 2 3" xfId="3498"/>
    <cellStyle name="40% - Accent1 8 2 2 3" xfId="3499"/>
    <cellStyle name="40% - Accent1 8 2 2 3 2" xfId="3500"/>
    <cellStyle name="40% - Accent1 8 2 2 3 3" xfId="3501"/>
    <cellStyle name="40% - Accent1 8 2 2 4" xfId="3502"/>
    <cellStyle name="40% - Accent1 8 2 2 5" xfId="3503"/>
    <cellStyle name="40% - Accent1 8 2 3" xfId="3504"/>
    <cellStyle name="40% - Accent1 8 2 3 2" xfId="3505"/>
    <cellStyle name="40% - Accent1 8 2 3 2 2" xfId="3506"/>
    <cellStyle name="40% - Accent1 8 2 3 2 3" xfId="3507"/>
    <cellStyle name="40% - Accent1 8 2 3 3" xfId="3508"/>
    <cellStyle name="40% - Accent1 8 2 3 3 2" xfId="3509"/>
    <cellStyle name="40% - Accent1 8 2 3 3 3" xfId="3510"/>
    <cellStyle name="40% - Accent1 8 2 3 4" xfId="3511"/>
    <cellStyle name="40% - Accent1 8 2 3 5" xfId="3512"/>
    <cellStyle name="40% - Accent1 8 20" xfId="3513"/>
    <cellStyle name="40% - Accent1 8 21" xfId="3514"/>
    <cellStyle name="40% - Accent1 8 22" xfId="3515"/>
    <cellStyle name="40% - Accent1 8 23" xfId="3516"/>
    <cellStyle name="40% - Accent1 8 24" xfId="3517"/>
    <cellStyle name="40% - Accent1 8 24 2" xfId="3518"/>
    <cellStyle name="40% - Accent1 8 24 2 2" xfId="3519"/>
    <cellStyle name="40% - Accent1 8 24 2 3" xfId="3520"/>
    <cellStyle name="40% - Accent1 8 24 3" xfId="3521"/>
    <cellStyle name="40% - Accent1 8 24 3 2" xfId="3522"/>
    <cellStyle name="40% - Accent1 8 24 3 3" xfId="3523"/>
    <cellStyle name="40% - Accent1 8 24 4" xfId="3524"/>
    <cellStyle name="40% - Accent1 8 24 5" xfId="3525"/>
    <cellStyle name="40% - Accent1 8 25" xfId="3526"/>
    <cellStyle name="40% - Accent1 8 25 2" xfId="3527"/>
    <cellStyle name="40% - Accent1 8 25 2 2" xfId="3528"/>
    <cellStyle name="40% - Accent1 8 25 2 3" xfId="3529"/>
    <cellStyle name="40% - Accent1 8 25 3" xfId="3530"/>
    <cellStyle name="40% - Accent1 8 25 3 2" xfId="3531"/>
    <cellStyle name="40% - Accent1 8 25 3 3" xfId="3532"/>
    <cellStyle name="40% - Accent1 8 25 4" xfId="3533"/>
    <cellStyle name="40% - Accent1 8 25 5" xfId="3534"/>
    <cellStyle name="40% - Accent1 8 26" xfId="3535"/>
    <cellStyle name="40% - Accent1 8 26 2" xfId="3536"/>
    <cellStyle name="40% - Accent1 8 26 2 2" xfId="3537"/>
    <cellStyle name="40% - Accent1 8 26 2 3" xfId="3538"/>
    <cellStyle name="40% - Accent1 8 26 3" xfId="3539"/>
    <cellStyle name="40% - Accent1 8 26 3 2" xfId="3540"/>
    <cellStyle name="40% - Accent1 8 26 3 3" xfId="3541"/>
    <cellStyle name="40% - Accent1 8 26 4" xfId="3542"/>
    <cellStyle name="40% - Accent1 8 26 5" xfId="3543"/>
    <cellStyle name="40% - Accent1 8 27" xfId="3544"/>
    <cellStyle name="40% - Accent1 8 27 2" xfId="3545"/>
    <cellStyle name="40% - Accent1 8 27 2 2" xfId="3546"/>
    <cellStyle name="40% - Accent1 8 27 2 3" xfId="3547"/>
    <cellStyle name="40% - Accent1 8 27 3" xfId="3548"/>
    <cellStyle name="40% - Accent1 8 27 3 2" xfId="3549"/>
    <cellStyle name="40% - Accent1 8 27 3 3" xfId="3550"/>
    <cellStyle name="40% - Accent1 8 27 4" xfId="3551"/>
    <cellStyle name="40% - Accent1 8 27 5" xfId="3552"/>
    <cellStyle name="40% - Accent1 8 28" xfId="3553"/>
    <cellStyle name="40% - Accent1 8 3" xfId="3554"/>
    <cellStyle name="40% - Accent1 8 3 2" xfId="3555"/>
    <cellStyle name="40% - Accent1 8 4" xfId="3556"/>
    <cellStyle name="40% - Accent1 8 5" xfId="3557"/>
    <cellStyle name="40% - Accent1 8 6" xfId="3558"/>
    <cellStyle name="40% - Accent1 8 7" xfId="3559"/>
    <cellStyle name="40% - Accent1 8 8" xfId="3560"/>
    <cellStyle name="40% - Accent1 8 9" xfId="3561"/>
    <cellStyle name="40% - Accent1 9" xfId="379"/>
    <cellStyle name="40% - Accent1 9 2" xfId="3562"/>
    <cellStyle name="40% - Accent1 9 2 2" xfId="3563"/>
    <cellStyle name="40% - Accent1 9 3" xfId="3564"/>
    <cellStyle name="40% - Accent1 9 4" xfId="3565"/>
    <cellStyle name="40% - Accent1 9 5" xfId="3566"/>
    <cellStyle name="40% - Accent1 9 6" xfId="3567"/>
    <cellStyle name="40% - Accent2 10" xfId="380"/>
    <cellStyle name="40% - Accent2 11" xfId="381"/>
    <cellStyle name="40% - Accent2 11 2" xfId="3568"/>
    <cellStyle name="40% - Accent2 11 2 2" xfId="3569"/>
    <cellStyle name="40% - Accent2 11 3" xfId="3570"/>
    <cellStyle name="40% - Accent2 12" xfId="3571"/>
    <cellStyle name="40% - Accent2 12 2" xfId="3572"/>
    <cellStyle name="40% - Accent2 12 2 2" xfId="3573"/>
    <cellStyle name="40% - Accent2 12 3" xfId="3574"/>
    <cellStyle name="40% - Accent2 13" xfId="3575"/>
    <cellStyle name="40% - Accent2 13 2" xfId="3576"/>
    <cellStyle name="40% - Accent2 14" xfId="3577"/>
    <cellStyle name="40% - Accent2 15" xfId="3578"/>
    <cellStyle name="40% - Accent2 16" xfId="3579"/>
    <cellStyle name="40% - Accent2 17" xfId="26"/>
    <cellStyle name="40% - Accent2 2" xfId="382"/>
    <cellStyle name="40% - Accent2 2 10" xfId="3580"/>
    <cellStyle name="40% - Accent2 2 11" xfId="3581"/>
    <cellStyle name="40% - Accent2 2 12" xfId="3582"/>
    <cellStyle name="40% - Accent2 2 13" xfId="3583"/>
    <cellStyle name="40% - Accent2 2 14" xfId="3584"/>
    <cellStyle name="40% - Accent2 2 15" xfId="3585"/>
    <cellStyle name="40% - Accent2 2 16" xfId="3586"/>
    <cellStyle name="40% - Accent2 2 17" xfId="3587"/>
    <cellStyle name="40% - Accent2 2 18" xfId="3588"/>
    <cellStyle name="40% - Accent2 2 19" xfId="3589"/>
    <cellStyle name="40% - Accent2 2 2" xfId="383"/>
    <cellStyle name="40% - Accent2 2 2 2" xfId="384"/>
    <cellStyle name="40% - Accent2 2 2 2 2" xfId="3590"/>
    <cellStyle name="40% - Accent2 2 2 2 2 2" xfId="3591"/>
    <cellStyle name="40% - Accent2 2 2 2 3" xfId="3592"/>
    <cellStyle name="40% - Accent2 2 2 3" xfId="385"/>
    <cellStyle name="40% - Accent2 2 2 3 2" xfId="3593"/>
    <cellStyle name="40% - Accent2 2 2 3 2 2" xfId="3594"/>
    <cellStyle name="40% - Accent2 2 2 3 3" xfId="3595"/>
    <cellStyle name="40% - Accent2 2 2 4" xfId="3596"/>
    <cellStyle name="40% - Accent2 2 2 4 2" xfId="3597"/>
    <cellStyle name="40% - Accent2 2 2 5" xfId="3598"/>
    <cellStyle name="40% - Accent2 2 20" xfId="3599"/>
    <cellStyle name="40% - Accent2 2 21" xfId="3600"/>
    <cellStyle name="40% - Accent2 2 22" xfId="3601"/>
    <cellStyle name="40% - Accent2 2 23" xfId="3602"/>
    <cellStyle name="40% - Accent2 2 24" xfId="3603"/>
    <cellStyle name="40% - Accent2 2 25" xfId="3604"/>
    <cellStyle name="40% - Accent2 2 26" xfId="3605"/>
    <cellStyle name="40% - Accent2 2 27" xfId="3606"/>
    <cellStyle name="40% - Accent2 2 28" xfId="3607"/>
    <cellStyle name="40% - Accent2 2 29" xfId="3608"/>
    <cellStyle name="40% - Accent2 2 3" xfId="386"/>
    <cellStyle name="40% - Accent2 2 30" xfId="3609"/>
    <cellStyle name="40% - Accent2 2 31" xfId="3610"/>
    <cellStyle name="40% - Accent2 2 32" xfId="3611"/>
    <cellStyle name="40% - Accent2 2 33" xfId="3612"/>
    <cellStyle name="40% - Accent2 2 34" xfId="3613"/>
    <cellStyle name="40% - Accent2 2 35" xfId="3614"/>
    <cellStyle name="40% - Accent2 2 4" xfId="387"/>
    <cellStyle name="40% - Accent2 2 4 2" xfId="3615"/>
    <cellStyle name="40% - Accent2 2 4 2 2" xfId="3616"/>
    <cellStyle name="40% - Accent2 2 4 3" xfId="3617"/>
    <cellStyle name="40% - Accent2 2 5" xfId="388"/>
    <cellStyle name="40% - Accent2 2 6" xfId="3618"/>
    <cellStyle name="40% - Accent2 2 6 10" xfId="3619"/>
    <cellStyle name="40% - Accent2 2 6 11" xfId="3620"/>
    <cellStyle name="40% - Accent2 2 6 12" xfId="3621"/>
    <cellStyle name="40% - Accent2 2 6 13" xfId="3622"/>
    <cellStyle name="40% - Accent2 2 6 14" xfId="3623"/>
    <cellStyle name="40% - Accent2 2 6 15" xfId="3624"/>
    <cellStyle name="40% - Accent2 2 6 16" xfId="3625"/>
    <cellStyle name="40% - Accent2 2 6 17" xfId="3626"/>
    <cellStyle name="40% - Accent2 2 6 18" xfId="3627"/>
    <cellStyle name="40% - Accent2 2 6 19" xfId="3628"/>
    <cellStyle name="40% - Accent2 2 6 2" xfId="3629"/>
    <cellStyle name="40% - Accent2 2 6 20" xfId="3630"/>
    <cellStyle name="40% - Accent2 2 6 21" xfId="3631"/>
    <cellStyle name="40% - Accent2 2 6 22" xfId="3632"/>
    <cellStyle name="40% - Accent2 2 6 23" xfId="3633"/>
    <cellStyle name="40% - Accent2 2 6 24" xfId="3634"/>
    <cellStyle name="40% - Accent2 2 6 25" xfId="3635"/>
    <cellStyle name="40% - Accent2 2 6 26" xfId="3636"/>
    <cellStyle name="40% - Accent2 2 6 27" xfId="3637"/>
    <cellStyle name="40% - Accent2 2 6 3" xfId="3638"/>
    <cellStyle name="40% - Accent2 2 6 4" xfId="3639"/>
    <cellStyle name="40% - Accent2 2 6 5" xfId="3640"/>
    <cellStyle name="40% - Accent2 2 6 6" xfId="3641"/>
    <cellStyle name="40% - Accent2 2 6 7" xfId="3642"/>
    <cellStyle name="40% - Accent2 2 6 8" xfId="3643"/>
    <cellStyle name="40% - Accent2 2 6 9" xfId="3644"/>
    <cellStyle name="40% - Accent2 2 7" xfId="3645"/>
    <cellStyle name="40% - Accent2 2 8" xfId="3646"/>
    <cellStyle name="40% - Accent2 2 9" xfId="3647"/>
    <cellStyle name="40% - Accent2 3" xfId="389"/>
    <cellStyle name="40% - Accent2 3 2" xfId="390"/>
    <cellStyle name="40% - Accent2 3 2 2" xfId="3648"/>
    <cellStyle name="40% - Accent2 3 2 2 2" xfId="3649"/>
    <cellStyle name="40% - Accent2 3 2 3" xfId="3650"/>
    <cellStyle name="40% - Accent2 3 3" xfId="391"/>
    <cellStyle name="40% - Accent2 3 3 2" xfId="3651"/>
    <cellStyle name="40% - Accent2 3 3 2 2" xfId="3652"/>
    <cellStyle name="40% - Accent2 3 3 3" xfId="3653"/>
    <cellStyle name="40% - Accent2 3 4" xfId="392"/>
    <cellStyle name="40% - Accent2 3 4 2" xfId="3654"/>
    <cellStyle name="40% - Accent2 3 4 2 2" xfId="3655"/>
    <cellStyle name="40% - Accent2 3 4 3" xfId="3656"/>
    <cellStyle name="40% - Accent2 3 5" xfId="393"/>
    <cellStyle name="40% - Accent2 3 5 2" xfId="3657"/>
    <cellStyle name="40% - Accent2 3 6" xfId="3658"/>
    <cellStyle name="40% - Accent2 4" xfId="394"/>
    <cellStyle name="40% - Accent2 4 2" xfId="395"/>
    <cellStyle name="40% - Accent2 4 2 2" xfId="3659"/>
    <cellStyle name="40% - Accent2 4 2 2 2" xfId="3660"/>
    <cellStyle name="40% - Accent2 4 2 3" xfId="3661"/>
    <cellStyle name="40% - Accent2 4 3" xfId="396"/>
    <cellStyle name="40% - Accent2 4 3 2" xfId="3662"/>
    <cellStyle name="40% - Accent2 4 3 2 2" xfId="3663"/>
    <cellStyle name="40% - Accent2 4 3 3" xfId="3664"/>
    <cellStyle name="40% - Accent2 4 4" xfId="397"/>
    <cellStyle name="40% - Accent2 4 4 2" xfId="3665"/>
    <cellStyle name="40% - Accent2 4 4 2 2" xfId="3666"/>
    <cellStyle name="40% - Accent2 4 4 3" xfId="3667"/>
    <cellStyle name="40% - Accent2 4 5" xfId="398"/>
    <cellStyle name="40% - Accent2 4 5 2" xfId="3668"/>
    <cellStyle name="40% - Accent2 4 6" xfId="3669"/>
    <cellStyle name="40% - Accent2 5" xfId="399"/>
    <cellStyle name="40% - Accent2 5 2" xfId="400"/>
    <cellStyle name="40% - Accent2 5 2 2" xfId="3670"/>
    <cellStyle name="40% - Accent2 5 2 2 2" xfId="3671"/>
    <cellStyle name="40% - Accent2 5 2 3" xfId="3672"/>
    <cellStyle name="40% - Accent2 5 3" xfId="401"/>
    <cellStyle name="40% - Accent2 5 3 2" xfId="3673"/>
    <cellStyle name="40% - Accent2 5 3 2 2" xfId="3674"/>
    <cellStyle name="40% - Accent2 5 3 3" xfId="3675"/>
    <cellStyle name="40% - Accent2 5 4" xfId="402"/>
    <cellStyle name="40% - Accent2 5 4 2" xfId="3676"/>
    <cellStyle name="40% - Accent2 5 4 2 2" xfId="3677"/>
    <cellStyle name="40% - Accent2 5 4 3" xfId="3678"/>
    <cellStyle name="40% - Accent2 5 5" xfId="403"/>
    <cellStyle name="40% - Accent2 5 5 2" xfId="3679"/>
    <cellStyle name="40% - Accent2 5 6" xfId="3680"/>
    <cellStyle name="40% - Accent2 6" xfId="404"/>
    <cellStyle name="40% - Accent2 6 2" xfId="405"/>
    <cellStyle name="40% - Accent2 6 2 2" xfId="3681"/>
    <cellStyle name="40% - Accent2 6 2 2 2" xfId="3682"/>
    <cellStyle name="40% - Accent2 6 2 3" xfId="3683"/>
    <cellStyle name="40% - Accent2 6 3" xfId="406"/>
    <cellStyle name="40% - Accent2 6 4" xfId="407"/>
    <cellStyle name="40% - Accent2 6 4 2" xfId="3684"/>
    <cellStyle name="40% - Accent2 6 5" xfId="3685"/>
    <cellStyle name="40% - Accent2 7" xfId="408"/>
    <cellStyle name="40% - Accent2 7 10" xfId="3686"/>
    <cellStyle name="40% - Accent2 7 11" xfId="3687"/>
    <cellStyle name="40% - Accent2 7 12" xfId="3688"/>
    <cellStyle name="40% - Accent2 7 13" xfId="3689"/>
    <cellStyle name="40% - Accent2 7 14" xfId="3690"/>
    <cellStyle name="40% - Accent2 7 15" xfId="3691"/>
    <cellStyle name="40% - Accent2 7 16" xfId="3692"/>
    <cellStyle name="40% - Accent2 7 17" xfId="3693"/>
    <cellStyle name="40% - Accent2 7 18" xfId="3694"/>
    <cellStyle name="40% - Accent2 7 19" xfId="3695"/>
    <cellStyle name="40% - Accent2 7 2" xfId="409"/>
    <cellStyle name="40% - Accent2 7 2 10" xfId="3696"/>
    <cellStyle name="40% - Accent2 7 2 11" xfId="3697"/>
    <cellStyle name="40% - Accent2 7 2 12" xfId="3698"/>
    <cellStyle name="40% - Accent2 7 2 13" xfId="3699"/>
    <cellStyle name="40% - Accent2 7 2 14" xfId="3700"/>
    <cellStyle name="40% - Accent2 7 2 15" xfId="3701"/>
    <cellStyle name="40% - Accent2 7 2 16" xfId="3702"/>
    <cellStyle name="40% - Accent2 7 2 17" xfId="3703"/>
    <cellStyle name="40% - Accent2 7 2 18" xfId="3704"/>
    <cellStyle name="40% - Accent2 7 2 19" xfId="3705"/>
    <cellStyle name="40% - Accent2 7 2 2" xfId="3706"/>
    <cellStyle name="40% - Accent2 7 2 2 2" xfId="3707"/>
    <cellStyle name="40% - Accent2 7 2 2 2 2" xfId="3708"/>
    <cellStyle name="40% - Accent2 7 2 2 2 2 2" xfId="3709"/>
    <cellStyle name="40% - Accent2 7 2 2 2 2 3" xfId="3710"/>
    <cellStyle name="40% - Accent2 7 2 2 2 3" xfId="3711"/>
    <cellStyle name="40% - Accent2 7 2 2 2 3 2" xfId="3712"/>
    <cellStyle name="40% - Accent2 7 2 2 2 3 3" xfId="3713"/>
    <cellStyle name="40% - Accent2 7 2 2 2 4" xfId="3714"/>
    <cellStyle name="40% - Accent2 7 2 2 2 5" xfId="3715"/>
    <cellStyle name="40% - Accent2 7 2 2 3" xfId="3716"/>
    <cellStyle name="40% - Accent2 7 2 2 3 2" xfId="3717"/>
    <cellStyle name="40% - Accent2 7 2 2 3 2 2" xfId="3718"/>
    <cellStyle name="40% - Accent2 7 2 2 3 2 3" xfId="3719"/>
    <cellStyle name="40% - Accent2 7 2 2 3 3" xfId="3720"/>
    <cellStyle name="40% - Accent2 7 2 2 3 3 2" xfId="3721"/>
    <cellStyle name="40% - Accent2 7 2 2 3 3 3" xfId="3722"/>
    <cellStyle name="40% - Accent2 7 2 2 3 4" xfId="3723"/>
    <cellStyle name="40% - Accent2 7 2 2 3 5" xfId="3724"/>
    <cellStyle name="40% - Accent2 7 2 20" xfId="3725"/>
    <cellStyle name="40% - Accent2 7 2 21" xfId="3726"/>
    <cellStyle name="40% - Accent2 7 2 22" xfId="3727"/>
    <cellStyle name="40% - Accent2 7 2 23" xfId="3728"/>
    <cellStyle name="40% - Accent2 7 2 24" xfId="3729"/>
    <cellStyle name="40% - Accent2 7 2 24 2" xfId="3730"/>
    <cellStyle name="40% - Accent2 7 2 24 2 2" xfId="3731"/>
    <cellStyle name="40% - Accent2 7 2 24 2 3" xfId="3732"/>
    <cellStyle name="40% - Accent2 7 2 24 3" xfId="3733"/>
    <cellStyle name="40% - Accent2 7 2 24 3 2" xfId="3734"/>
    <cellStyle name="40% - Accent2 7 2 24 3 3" xfId="3735"/>
    <cellStyle name="40% - Accent2 7 2 24 4" xfId="3736"/>
    <cellStyle name="40% - Accent2 7 2 24 5" xfId="3737"/>
    <cellStyle name="40% - Accent2 7 2 25" xfId="3738"/>
    <cellStyle name="40% - Accent2 7 2 25 2" xfId="3739"/>
    <cellStyle name="40% - Accent2 7 2 25 2 2" xfId="3740"/>
    <cellStyle name="40% - Accent2 7 2 25 2 3" xfId="3741"/>
    <cellStyle name="40% - Accent2 7 2 25 3" xfId="3742"/>
    <cellStyle name="40% - Accent2 7 2 25 3 2" xfId="3743"/>
    <cellStyle name="40% - Accent2 7 2 25 3 3" xfId="3744"/>
    <cellStyle name="40% - Accent2 7 2 25 4" xfId="3745"/>
    <cellStyle name="40% - Accent2 7 2 25 5" xfId="3746"/>
    <cellStyle name="40% - Accent2 7 2 26" xfId="3747"/>
    <cellStyle name="40% - Accent2 7 2 26 2" xfId="3748"/>
    <cellStyle name="40% - Accent2 7 2 26 2 2" xfId="3749"/>
    <cellStyle name="40% - Accent2 7 2 26 2 3" xfId="3750"/>
    <cellStyle name="40% - Accent2 7 2 26 3" xfId="3751"/>
    <cellStyle name="40% - Accent2 7 2 26 3 2" xfId="3752"/>
    <cellStyle name="40% - Accent2 7 2 26 3 3" xfId="3753"/>
    <cellStyle name="40% - Accent2 7 2 26 4" xfId="3754"/>
    <cellStyle name="40% - Accent2 7 2 26 5" xfId="3755"/>
    <cellStyle name="40% - Accent2 7 2 27" xfId="3756"/>
    <cellStyle name="40% - Accent2 7 2 27 2" xfId="3757"/>
    <cellStyle name="40% - Accent2 7 2 27 2 2" xfId="3758"/>
    <cellStyle name="40% - Accent2 7 2 27 2 3" xfId="3759"/>
    <cellStyle name="40% - Accent2 7 2 27 3" xfId="3760"/>
    <cellStyle name="40% - Accent2 7 2 27 3 2" xfId="3761"/>
    <cellStyle name="40% - Accent2 7 2 27 3 3" xfId="3762"/>
    <cellStyle name="40% - Accent2 7 2 27 4" xfId="3763"/>
    <cellStyle name="40% - Accent2 7 2 27 5" xfId="3764"/>
    <cellStyle name="40% - Accent2 7 2 3" xfId="3765"/>
    <cellStyle name="40% - Accent2 7 2 4" xfId="3766"/>
    <cellStyle name="40% - Accent2 7 2 5" xfId="3767"/>
    <cellStyle name="40% - Accent2 7 2 6" xfId="3768"/>
    <cellStyle name="40% - Accent2 7 2 7" xfId="3769"/>
    <cellStyle name="40% - Accent2 7 2 8" xfId="3770"/>
    <cellStyle name="40% - Accent2 7 2 9" xfId="3771"/>
    <cellStyle name="40% - Accent2 7 20" xfId="3772"/>
    <cellStyle name="40% - Accent2 7 21" xfId="3773"/>
    <cellStyle name="40% - Accent2 7 22" xfId="3774"/>
    <cellStyle name="40% - Accent2 7 23" xfId="3775"/>
    <cellStyle name="40% - Accent2 7 24" xfId="3776"/>
    <cellStyle name="40% - Accent2 7 25" xfId="3777"/>
    <cellStyle name="40% - Accent2 7 25 2" xfId="3778"/>
    <cellStyle name="40% - Accent2 7 25 2 2" xfId="3779"/>
    <cellStyle name="40% - Accent2 7 25 2 3" xfId="3780"/>
    <cellStyle name="40% - Accent2 7 25 3" xfId="3781"/>
    <cellStyle name="40% - Accent2 7 25 3 2" xfId="3782"/>
    <cellStyle name="40% - Accent2 7 25 3 3" xfId="3783"/>
    <cellStyle name="40% - Accent2 7 25 4" xfId="3784"/>
    <cellStyle name="40% - Accent2 7 25 5" xfId="3785"/>
    <cellStyle name="40% - Accent2 7 26" xfId="3786"/>
    <cellStyle name="40% - Accent2 7 26 2" xfId="3787"/>
    <cellStyle name="40% - Accent2 7 26 2 2" xfId="3788"/>
    <cellStyle name="40% - Accent2 7 26 2 3" xfId="3789"/>
    <cellStyle name="40% - Accent2 7 26 3" xfId="3790"/>
    <cellStyle name="40% - Accent2 7 26 3 2" xfId="3791"/>
    <cellStyle name="40% - Accent2 7 26 3 3" xfId="3792"/>
    <cellStyle name="40% - Accent2 7 26 4" xfId="3793"/>
    <cellStyle name="40% - Accent2 7 26 5" xfId="3794"/>
    <cellStyle name="40% - Accent2 7 27" xfId="3795"/>
    <cellStyle name="40% - Accent2 7 27 2" xfId="3796"/>
    <cellStyle name="40% - Accent2 7 27 2 2" xfId="3797"/>
    <cellStyle name="40% - Accent2 7 27 2 3" xfId="3798"/>
    <cellStyle name="40% - Accent2 7 27 3" xfId="3799"/>
    <cellStyle name="40% - Accent2 7 27 3 2" xfId="3800"/>
    <cellStyle name="40% - Accent2 7 27 3 3" xfId="3801"/>
    <cellStyle name="40% - Accent2 7 27 4" xfId="3802"/>
    <cellStyle name="40% - Accent2 7 27 5" xfId="3803"/>
    <cellStyle name="40% - Accent2 7 28" xfId="3804"/>
    <cellStyle name="40% - Accent2 7 28 2" xfId="3805"/>
    <cellStyle name="40% - Accent2 7 28 2 2" xfId="3806"/>
    <cellStyle name="40% - Accent2 7 28 2 3" xfId="3807"/>
    <cellStyle name="40% - Accent2 7 28 3" xfId="3808"/>
    <cellStyle name="40% - Accent2 7 28 3 2" xfId="3809"/>
    <cellStyle name="40% - Accent2 7 28 3 3" xfId="3810"/>
    <cellStyle name="40% - Accent2 7 28 4" xfId="3811"/>
    <cellStyle name="40% - Accent2 7 28 5" xfId="3812"/>
    <cellStyle name="40% - Accent2 7 29" xfId="3813"/>
    <cellStyle name="40% - Accent2 7 3" xfId="410"/>
    <cellStyle name="40% - Accent2 7 3 2" xfId="3814"/>
    <cellStyle name="40% - Accent2 7 3 2 2" xfId="3815"/>
    <cellStyle name="40% - Accent2 7 3 2 2 2" xfId="3816"/>
    <cellStyle name="40% - Accent2 7 3 2 2 3" xfId="3817"/>
    <cellStyle name="40% - Accent2 7 3 2 3" xfId="3818"/>
    <cellStyle name="40% - Accent2 7 3 2 3 2" xfId="3819"/>
    <cellStyle name="40% - Accent2 7 3 2 3 3" xfId="3820"/>
    <cellStyle name="40% - Accent2 7 3 2 4" xfId="3821"/>
    <cellStyle name="40% - Accent2 7 3 2 5" xfId="3822"/>
    <cellStyle name="40% - Accent2 7 3 3" xfId="3823"/>
    <cellStyle name="40% - Accent2 7 3 3 2" xfId="3824"/>
    <cellStyle name="40% - Accent2 7 3 3 2 2" xfId="3825"/>
    <cellStyle name="40% - Accent2 7 3 3 2 3" xfId="3826"/>
    <cellStyle name="40% - Accent2 7 3 3 3" xfId="3827"/>
    <cellStyle name="40% - Accent2 7 3 3 3 2" xfId="3828"/>
    <cellStyle name="40% - Accent2 7 3 3 3 3" xfId="3829"/>
    <cellStyle name="40% - Accent2 7 3 3 4" xfId="3830"/>
    <cellStyle name="40% - Accent2 7 3 3 5" xfId="3831"/>
    <cellStyle name="40% - Accent2 7 4" xfId="3832"/>
    <cellStyle name="40% - Accent2 7 5" xfId="3833"/>
    <cellStyle name="40% - Accent2 7 6" xfId="3834"/>
    <cellStyle name="40% - Accent2 7 7" xfId="3835"/>
    <cellStyle name="40% - Accent2 7 8" xfId="3836"/>
    <cellStyle name="40% - Accent2 7 9" xfId="3837"/>
    <cellStyle name="40% - Accent2 8" xfId="411"/>
    <cellStyle name="40% - Accent2 8 10" xfId="3838"/>
    <cellStyle name="40% - Accent2 8 11" xfId="3839"/>
    <cellStyle name="40% - Accent2 8 12" xfId="3840"/>
    <cellStyle name="40% - Accent2 8 13" xfId="3841"/>
    <cellStyle name="40% - Accent2 8 14" xfId="3842"/>
    <cellStyle name="40% - Accent2 8 15" xfId="3843"/>
    <cellStyle name="40% - Accent2 8 16" xfId="3844"/>
    <cellStyle name="40% - Accent2 8 17" xfId="3845"/>
    <cellStyle name="40% - Accent2 8 18" xfId="3846"/>
    <cellStyle name="40% - Accent2 8 19" xfId="3847"/>
    <cellStyle name="40% - Accent2 8 2" xfId="412"/>
    <cellStyle name="40% - Accent2 8 2 2" xfId="3848"/>
    <cellStyle name="40% - Accent2 8 2 2 2" xfId="3849"/>
    <cellStyle name="40% - Accent2 8 2 2 2 2" xfId="3850"/>
    <cellStyle name="40% - Accent2 8 2 2 2 3" xfId="3851"/>
    <cellStyle name="40% - Accent2 8 2 2 3" xfId="3852"/>
    <cellStyle name="40% - Accent2 8 2 2 3 2" xfId="3853"/>
    <cellStyle name="40% - Accent2 8 2 2 3 3" xfId="3854"/>
    <cellStyle name="40% - Accent2 8 2 2 4" xfId="3855"/>
    <cellStyle name="40% - Accent2 8 2 2 5" xfId="3856"/>
    <cellStyle name="40% - Accent2 8 2 3" xfId="3857"/>
    <cellStyle name="40% - Accent2 8 2 3 2" xfId="3858"/>
    <cellStyle name="40% - Accent2 8 2 3 2 2" xfId="3859"/>
    <cellStyle name="40% - Accent2 8 2 3 2 3" xfId="3860"/>
    <cellStyle name="40% - Accent2 8 2 3 3" xfId="3861"/>
    <cellStyle name="40% - Accent2 8 2 3 3 2" xfId="3862"/>
    <cellStyle name="40% - Accent2 8 2 3 3 3" xfId="3863"/>
    <cellStyle name="40% - Accent2 8 2 3 4" xfId="3864"/>
    <cellStyle name="40% - Accent2 8 2 3 5" xfId="3865"/>
    <cellStyle name="40% - Accent2 8 20" xfId="3866"/>
    <cellStyle name="40% - Accent2 8 21" xfId="3867"/>
    <cellStyle name="40% - Accent2 8 22" xfId="3868"/>
    <cellStyle name="40% - Accent2 8 23" xfId="3869"/>
    <cellStyle name="40% - Accent2 8 24" xfId="3870"/>
    <cellStyle name="40% - Accent2 8 24 2" xfId="3871"/>
    <cellStyle name="40% - Accent2 8 24 2 2" xfId="3872"/>
    <cellStyle name="40% - Accent2 8 24 2 3" xfId="3873"/>
    <cellStyle name="40% - Accent2 8 24 3" xfId="3874"/>
    <cellStyle name="40% - Accent2 8 24 3 2" xfId="3875"/>
    <cellStyle name="40% - Accent2 8 24 3 3" xfId="3876"/>
    <cellStyle name="40% - Accent2 8 24 4" xfId="3877"/>
    <cellStyle name="40% - Accent2 8 24 5" xfId="3878"/>
    <cellStyle name="40% - Accent2 8 25" xfId="3879"/>
    <cellStyle name="40% - Accent2 8 25 2" xfId="3880"/>
    <cellStyle name="40% - Accent2 8 25 2 2" xfId="3881"/>
    <cellStyle name="40% - Accent2 8 25 2 3" xfId="3882"/>
    <cellStyle name="40% - Accent2 8 25 3" xfId="3883"/>
    <cellStyle name="40% - Accent2 8 25 3 2" xfId="3884"/>
    <cellStyle name="40% - Accent2 8 25 3 3" xfId="3885"/>
    <cellStyle name="40% - Accent2 8 25 4" xfId="3886"/>
    <cellStyle name="40% - Accent2 8 25 5" xfId="3887"/>
    <cellStyle name="40% - Accent2 8 26" xfId="3888"/>
    <cellStyle name="40% - Accent2 8 26 2" xfId="3889"/>
    <cellStyle name="40% - Accent2 8 26 2 2" xfId="3890"/>
    <cellStyle name="40% - Accent2 8 26 2 3" xfId="3891"/>
    <cellStyle name="40% - Accent2 8 26 3" xfId="3892"/>
    <cellStyle name="40% - Accent2 8 26 3 2" xfId="3893"/>
    <cellStyle name="40% - Accent2 8 26 3 3" xfId="3894"/>
    <cellStyle name="40% - Accent2 8 26 4" xfId="3895"/>
    <cellStyle name="40% - Accent2 8 26 5" xfId="3896"/>
    <cellStyle name="40% - Accent2 8 27" xfId="3897"/>
    <cellStyle name="40% - Accent2 8 27 2" xfId="3898"/>
    <cellStyle name="40% - Accent2 8 27 2 2" xfId="3899"/>
    <cellStyle name="40% - Accent2 8 27 2 3" xfId="3900"/>
    <cellStyle name="40% - Accent2 8 27 3" xfId="3901"/>
    <cellStyle name="40% - Accent2 8 27 3 2" xfId="3902"/>
    <cellStyle name="40% - Accent2 8 27 3 3" xfId="3903"/>
    <cellStyle name="40% - Accent2 8 27 4" xfId="3904"/>
    <cellStyle name="40% - Accent2 8 27 5" xfId="3905"/>
    <cellStyle name="40% - Accent2 8 28" xfId="3906"/>
    <cellStyle name="40% - Accent2 8 3" xfId="3907"/>
    <cellStyle name="40% - Accent2 8 3 2" xfId="3908"/>
    <cellStyle name="40% - Accent2 8 4" xfId="3909"/>
    <cellStyle name="40% - Accent2 8 5" xfId="3910"/>
    <cellStyle name="40% - Accent2 8 6" xfId="3911"/>
    <cellStyle name="40% - Accent2 8 7" xfId="3912"/>
    <cellStyle name="40% - Accent2 8 8" xfId="3913"/>
    <cellStyle name="40% - Accent2 8 9" xfId="3914"/>
    <cellStyle name="40% - Accent2 9" xfId="413"/>
    <cellStyle name="40% - Accent2 9 2" xfId="3915"/>
    <cellStyle name="40% - Accent2 9 2 2" xfId="3916"/>
    <cellStyle name="40% - Accent2 9 3" xfId="3917"/>
    <cellStyle name="40% - Accent2 9 4" xfId="3918"/>
    <cellStyle name="40% - Accent2 9 5" xfId="3919"/>
    <cellStyle name="40% - Accent2 9 6" xfId="3920"/>
    <cellStyle name="40% - Accent3 10" xfId="414"/>
    <cellStyle name="40% - Accent3 11" xfId="415"/>
    <cellStyle name="40% - Accent3 11 2" xfId="3921"/>
    <cellStyle name="40% - Accent3 11 2 2" xfId="3922"/>
    <cellStyle name="40% - Accent3 11 3" xfId="3923"/>
    <cellStyle name="40% - Accent3 12" xfId="3924"/>
    <cellStyle name="40% - Accent3 12 2" xfId="3925"/>
    <cellStyle name="40% - Accent3 12 2 2" xfId="3926"/>
    <cellStyle name="40% - Accent3 12 3" xfId="3927"/>
    <cellStyle name="40% - Accent3 13" xfId="3928"/>
    <cellStyle name="40% - Accent3 13 2" xfId="3929"/>
    <cellStyle name="40% - Accent3 14" xfId="3930"/>
    <cellStyle name="40% - Accent3 15" xfId="27"/>
    <cellStyle name="40% - Accent3 2" xfId="97"/>
    <cellStyle name="40% - Accent3 2 10" xfId="3931"/>
    <cellStyle name="40% - Accent3 2 11" xfId="3932"/>
    <cellStyle name="40% - Accent3 2 12" xfId="3933"/>
    <cellStyle name="40% - Accent3 2 13" xfId="3934"/>
    <cellStyle name="40% - Accent3 2 14" xfId="3935"/>
    <cellStyle name="40% - Accent3 2 15" xfId="3936"/>
    <cellStyle name="40% - Accent3 2 16" xfId="3937"/>
    <cellStyle name="40% - Accent3 2 17" xfId="3938"/>
    <cellStyle name="40% - Accent3 2 18" xfId="3939"/>
    <cellStyle name="40% - Accent3 2 19" xfId="3940"/>
    <cellStyle name="40% - Accent3 2 2" xfId="416"/>
    <cellStyle name="40% - Accent3 2 2 2" xfId="417"/>
    <cellStyle name="40% - Accent3 2 2 2 2" xfId="3941"/>
    <cellStyle name="40% - Accent3 2 2 2 2 2" xfId="3942"/>
    <cellStyle name="40% - Accent3 2 2 2 3" xfId="3943"/>
    <cellStyle name="40% - Accent3 2 2 3" xfId="418"/>
    <cellStyle name="40% - Accent3 2 2 3 2" xfId="3944"/>
    <cellStyle name="40% - Accent3 2 2 3 2 2" xfId="3945"/>
    <cellStyle name="40% - Accent3 2 2 3 3" xfId="3946"/>
    <cellStyle name="40% - Accent3 2 2 4" xfId="3947"/>
    <cellStyle name="40% - Accent3 2 2 4 2" xfId="3948"/>
    <cellStyle name="40% - Accent3 2 2 5" xfId="3949"/>
    <cellStyle name="40% - Accent3 2 20" xfId="3950"/>
    <cellStyle name="40% - Accent3 2 21" xfId="3951"/>
    <cellStyle name="40% - Accent3 2 22" xfId="3952"/>
    <cellStyle name="40% - Accent3 2 23" xfId="3953"/>
    <cellStyle name="40% - Accent3 2 24" xfId="3954"/>
    <cellStyle name="40% - Accent3 2 25" xfId="3955"/>
    <cellStyle name="40% - Accent3 2 26" xfId="3956"/>
    <cellStyle name="40% - Accent3 2 27" xfId="3957"/>
    <cellStyle name="40% - Accent3 2 28" xfId="3958"/>
    <cellStyle name="40% - Accent3 2 29" xfId="3959"/>
    <cellStyle name="40% - Accent3 2 3" xfId="419"/>
    <cellStyle name="40% - Accent3 2 3 2" xfId="3960"/>
    <cellStyle name="40% - Accent3 2 30" xfId="3961"/>
    <cellStyle name="40% - Accent3 2 31" xfId="3962"/>
    <cellStyle name="40% - Accent3 2 32" xfId="3963"/>
    <cellStyle name="40% - Accent3 2 33" xfId="3964"/>
    <cellStyle name="40% - Accent3 2 34" xfId="3965"/>
    <cellStyle name="40% - Accent3 2 34 2" xfId="3966"/>
    <cellStyle name="40% - Accent3 2 34 3" xfId="3967"/>
    <cellStyle name="40% - Accent3 2 35" xfId="3968"/>
    <cellStyle name="40% - Accent3 2 4" xfId="420"/>
    <cellStyle name="40% - Accent3 2 4 2" xfId="3969"/>
    <cellStyle name="40% - Accent3 2 4 2 2" xfId="3970"/>
    <cellStyle name="40% - Accent3 2 4 3" xfId="3971"/>
    <cellStyle name="40% - Accent3 2 5" xfId="421"/>
    <cellStyle name="40% - Accent3 2 6" xfId="3972"/>
    <cellStyle name="40% - Accent3 2 6 2" xfId="3973"/>
    <cellStyle name="40% - Accent3 2 7" xfId="3974"/>
    <cellStyle name="40% - Accent3 2 8" xfId="3975"/>
    <cellStyle name="40% - Accent3 2 9" xfId="3976"/>
    <cellStyle name="40% - Accent3 3" xfId="422"/>
    <cellStyle name="40% - Accent3 3 2" xfId="423"/>
    <cellStyle name="40% - Accent3 3 2 2" xfId="3977"/>
    <cellStyle name="40% - Accent3 3 2 2 2" xfId="3978"/>
    <cellStyle name="40% - Accent3 3 2 3" xfId="3979"/>
    <cellStyle name="40% - Accent3 3 3" xfId="424"/>
    <cellStyle name="40% - Accent3 3 3 2" xfId="3980"/>
    <cellStyle name="40% - Accent3 3 3 2 2" xfId="3981"/>
    <cellStyle name="40% - Accent3 3 3 3" xfId="3982"/>
    <cellStyle name="40% - Accent3 3 4" xfId="425"/>
    <cellStyle name="40% - Accent3 3 4 2" xfId="3983"/>
    <cellStyle name="40% - Accent3 3 4 2 2" xfId="3984"/>
    <cellStyle name="40% - Accent3 3 4 3" xfId="3985"/>
    <cellStyle name="40% - Accent3 3 5" xfId="426"/>
    <cellStyle name="40% - Accent3 3 5 2" xfId="3986"/>
    <cellStyle name="40% - Accent3 3 6" xfId="3987"/>
    <cellStyle name="40% - Accent3 4" xfId="427"/>
    <cellStyle name="40% - Accent3 4 2" xfId="428"/>
    <cellStyle name="40% - Accent3 4 2 2" xfId="3988"/>
    <cellStyle name="40% - Accent3 4 2 2 2" xfId="3989"/>
    <cellStyle name="40% - Accent3 4 2 3" xfId="3990"/>
    <cellStyle name="40% - Accent3 4 3" xfId="429"/>
    <cellStyle name="40% - Accent3 4 3 2" xfId="3991"/>
    <cellStyle name="40% - Accent3 4 3 2 2" xfId="3992"/>
    <cellStyle name="40% - Accent3 4 3 3" xfId="3993"/>
    <cellStyle name="40% - Accent3 4 4" xfId="430"/>
    <cellStyle name="40% - Accent3 4 4 2" xfId="3994"/>
    <cellStyle name="40% - Accent3 4 4 2 2" xfId="3995"/>
    <cellStyle name="40% - Accent3 4 4 3" xfId="3996"/>
    <cellStyle name="40% - Accent3 4 5" xfId="431"/>
    <cellStyle name="40% - Accent3 4 5 2" xfId="3997"/>
    <cellStyle name="40% - Accent3 4 6" xfId="3998"/>
    <cellStyle name="40% - Accent3 5" xfId="432"/>
    <cellStyle name="40% - Accent3 5 2" xfId="433"/>
    <cellStyle name="40% - Accent3 5 2 2" xfId="3999"/>
    <cellStyle name="40% - Accent3 5 2 2 2" xfId="4000"/>
    <cellStyle name="40% - Accent3 5 2 3" xfId="4001"/>
    <cellStyle name="40% - Accent3 5 3" xfId="434"/>
    <cellStyle name="40% - Accent3 5 3 2" xfId="4002"/>
    <cellStyle name="40% - Accent3 5 3 2 2" xfId="4003"/>
    <cellStyle name="40% - Accent3 5 3 3" xfId="4004"/>
    <cellStyle name="40% - Accent3 5 4" xfId="435"/>
    <cellStyle name="40% - Accent3 5 4 2" xfId="4005"/>
    <cellStyle name="40% - Accent3 5 4 2 2" xfId="4006"/>
    <cellStyle name="40% - Accent3 5 4 3" xfId="4007"/>
    <cellStyle name="40% - Accent3 5 5" xfId="436"/>
    <cellStyle name="40% - Accent3 5 5 2" xfId="4008"/>
    <cellStyle name="40% - Accent3 5 6" xfId="4009"/>
    <cellStyle name="40% - Accent3 6" xfId="437"/>
    <cellStyle name="40% - Accent3 6 2" xfId="438"/>
    <cellStyle name="40% - Accent3 6 2 2" xfId="4010"/>
    <cellStyle name="40% - Accent3 6 2 2 2" xfId="4011"/>
    <cellStyle name="40% - Accent3 6 2 3" xfId="4012"/>
    <cellStyle name="40% - Accent3 6 3" xfId="439"/>
    <cellStyle name="40% - Accent3 6 4" xfId="440"/>
    <cellStyle name="40% - Accent3 6 4 2" xfId="4013"/>
    <cellStyle name="40% - Accent3 6 5" xfId="4014"/>
    <cellStyle name="40% - Accent3 7" xfId="441"/>
    <cellStyle name="40% - Accent3 7 10" xfId="4015"/>
    <cellStyle name="40% - Accent3 7 11" xfId="4016"/>
    <cellStyle name="40% - Accent3 7 12" xfId="4017"/>
    <cellStyle name="40% - Accent3 7 13" xfId="4018"/>
    <cellStyle name="40% - Accent3 7 14" xfId="4019"/>
    <cellStyle name="40% - Accent3 7 15" xfId="4020"/>
    <cellStyle name="40% - Accent3 7 16" xfId="4021"/>
    <cellStyle name="40% - Accent3 7 17" xfId="4022"/>
    <cellStyle name="40% - Accent3 7 18" xfId="4023"/>
    <cellStyle name="40% - Accent3 7 19" xfId="4024"/>
    <cellStyle name="40% - Accent3 7 2" xfId="442"/>
    <cellStyle name="40% - Accent3 7 2 10" xfId="4025"/>
    <cellStyle name="40% - Accent3 7 2 11" xfId="4026"/>
    <cellStyle name="40% - Accent3 7 2 12" xfId="4027"/>
    <cellStyle name="40% - Accent3 7 2 13" xfId="4028"/>
    <cellStyle name="40% - Accent3 7 2 14" xfId="4029"/>
    <cellStyle name="40% - Accent3 7 2 15" xfId="4030"/>
    <cellStyle name="40% - Accent3 7 2 16" xfId="4031"/>
    <cellStyle name="40% - Accent3 7 2 17" xfId="4032"/>
    <cellStyle name="40% - Accent3 7 2 18" xfId="4033"/>
    <cellStyle name="40% - Accent3 7 2 19" xfId="4034"/>
    <cellStyle name="40% - Accent3 7 2 2" xfId="4035"/>
    <cellStyle name="40% - Accent3 7 2 2 2" xfId="4036"/>
    <cellStyle name="40% - Accent3 7 2 2 2 2" xfId="4037"/>
    <cellStyle name="40% - Accent3 7 2 2 2 2 2" xfId="4038"/>
    <cellStyle name="40% - Accent3 7 2 2 2 2 3" xfId="4039"/>
    <cellStyle name="40% - Accent3 7 2 2 2 3" xfId="4040"/>
    <cellStyle name="40% - Accent3 7 2 2 2 3 2" xfId="4041"/>
    <cellStyle name="40% - Accent3 7 2 2 2 3 3" xfId="4042"/>
    <cellStyle name="40% - Accent3 7 2 2 2 4" xfId="4043"/>
    <cellStyle name="40% - Accent3 7 2 2 2 5" xfId="4044"/>
    <cellStyle name="40% - Accent3 7 2 2 3" xfId="4045"/>
    <cellStyle name="40% - Accent3 7 2 2 3 2" xfId="4046"/>
    <cellStyle name="40% - Accent3 7 2 2 3 2 2" xfId="4047"/>
    <cellStyle name="40% - Accent3 7 2 2 3 2 3" xfId="4048"/>
    <cellStyle name="40% - Accent3 7 2 2 3 3" xfId="4049"/>
    <cellStyle name="40% - Accent3 7 2 2 3 3 2" xfId="4050"/>
    <cellStyle name="40% - Accent3 7 2 2 3 3 3" xfId="4051"/>
    <cellStyle name="40% - Accent3 7 2 2 3 4" xfId="4052"/>
    <cellStyle name="40% - Accent3 7 2 2 3 5" xfId="4053"/>
    <cellStyle name="40% - Accent3 7 2 20" xfId="4054"/>
    <cellStyle name="40% - Accent3 7 2 21" xfId="4055"/>
    <cellStyle name="40% - Accent3 7 2 22" xfId="4056"/>
    <cellStyle name="40% - Accent3 7 2 23" xfId="4057"/>
    <cellStyle name="40% - Accent3 7 2 24" xfId="4058"/>
    <cellStyle name="40% - Accent3 7 2 24 2" xfId="4059"/>
    <cellStyle name="40% - Accent3 7 2 24 2 2" xfId="4060"/>
    <cellStyle name="40% - Accent3 7 2 24 2 3" xfId="4061"/>
    <cellStyle name="40% - Accent3 7 2 24 3" xfId="4062"/>
    <cellStyle name="40% - Accent3 7 2 24 3 2" xfId="4063"/>
    <cellStyle name="40% - Accent3 7 2 24 3 3" xfId="4064"/>
    <cellStyle name="40% - Accent3 7 2 24 4" xfId="4065"/>
    <cellStyle name="40% - Accent3 7 2 24 5" xfId="4066"/>
    <cellStyle name="40% - Accent3 7 2 25" xfId="4067"/>
    <cellStyle name="40% - Accent3 7 2 25 2" xfId="4068"/>
    <cellStyle name="40% - Accent3 7 2 25 2 2" xfId="4069"/>
    <cellStyle name="40% - Accent3 7 2 25 2 3" xfId="4070"/>
    <cellStyle name="40% - Accent3 7 2 25 3" xfId="4071"/>
    <cellStyle name="40% - Accent3 7 2 25 3 2" xfId="4072"/>
    <cellStyle name="40% - Accent3 7 2 25 3 3" xfId="4073"/>
    <cellStyle name="40% - Accent3 7 2 25 4" xfId="4074"/>
    <cellStyle name="40% - Accent3 7 2 25 5" xfId="4075"/>
    <cellStyle name="40% - Accent3 7 2 26" xfId="4076"/>
    <cellStyle name="40% - Accent3 7 2 26 2" xfId="4077"/>
    <cellStyle name="40% - Accent3 7 2 26 2 2" xfId="4078"/>
    <cellStyle name="40% - Accent3 7 2 26 2 3" xfId="4079"/>
    <cellStyle name="40% - Accent3 7 2 26 3" xfId="4080"/>
    <cellStyle name="40% - Accent3 7 2 26 3 2" xfId="4081"/>
    <cellStyle name="40% - Accent3 7 2 26 3 3" xfId="4082"/>
    <cellStyle name="40% - Accent3 7 2 26 4" xfId="4083"/>
    <cellStyle name="40% - Accent3 7 2 26 5" xfId="4084"/>
    <cellStyle name="40% - Accent3 7 2 27" xfId="4085"/>
    <cellStyle name="40% - Accent3 7 2 27 2" xfId="4086"/>
    <cellStyle name="40% - Accent3 7 2 27 2 2" xfId="4087"/>
    <cellStyle name="40% - Accent3 7 2 27 2 3" xfId="4088"/>
    <cellStyle name="40% - Accent3 7 2 27 3" xfId="4089"/>
    <cellStyle name="40% - Accent3 7 2 27 3 2" xfId="4090"/>
    <cellStyle name="40% - Accent3 7 2 27 3 3" xfId="4091"/>
    <cellStyle name="40% - Accent3 7 2 27 4" xfId="4092"/>
    <cellStyle name="40% - Accent3 7 2 27 5" xfId="4093"/>
    <cellStyle name="40% - Accent3 7 2 3" xfId="4094"/>
    <cellStyle name="40% - Accent3 7 2 4" xfId="4095"/>
    <cellStyle name="40% - Accent3 7 2 5" xfId="4096"/>
    <cellStyle name="40% - Accent3 7 2 6" xfId="4097"/>
    <cellStyle name="40% - Accent3 7 2 7" xfId="4098"/>
    <cellStyle name="40% - Accent3 7 2 8" xfId="4099"/>
    <cellStyle name="40% - Accent3 7 2 9" xfId="4100"/>
    <cellStyle name="40% - Accent3 7 20" xfId="4101"/>
    <cellStyle name="40% - Accent3 7 21" xfId="4102"/>
    <cellStyle name="40% - Accent3 7 22" xfId="4103"/>
    <cellStyle name="40% - Accent3 7 23" xfId="4104"/>
    <cellStyle name="40% - Accent3 7 24" xfId="4105"/>
    <cellStyle name="40% - Accent3 7 25" xfId="4106"/>
    <cellStyle name="40% - Accent3 7 25 2" xfId="4107"/>
    <cellStyle name="40% - Accent3 7 25 2 2" xfId="4108"/>
    <cellStyle name="40% - Accent3 7 25 2 3" xfId="4109"/>
    <cellStyle name="40% - Accent3 7 25 3" xfId="4110"/>
    <cellStyle name="40% - Accent3 7 25 3 2" xfId="4111"/>
    <cellStyle name="40% - Accent3 7 25 3 3" xfId="4112"/>
    <cellStyle name="40% - Accent3 7 25 4" xfId="4113"/>
    <cellStyle name="40% - Accent3 7 25 5" xfId="4114"/>
    <cellStyle name="40% - Accent3 7 26" xfId="4115"/>
    <cellStyle name="40% - Accent3 7 26 2" xfId="4116"/>
    <cellStyle name="40% - Accent3 7 26 2 2" xfId="4117"/>
    <cellStyle name="40% - Accent3 7 26 2 3" xfId="4118"/>
    <cellStyle name="40% - Accent3 7 26 3" xfId="4119"/>
    <cellStyle name="40% - Accent3 7 26 3 2" xfId="4120"/>
    <cellStyle name="40% - Accent3 7 26 3 3" xfId="4121"/>
    <cellStyle name="40% - Accent3 7 26 4" xfId="4122"/>
    <cellStyle name="40% - Accent3 7 26 5" xfId="4123"/>
    <cellStyle name="40% - Accent3 7 27" xfId="4124"/>
    <cellStyle name="40% - Accent3 7 27 2" xfId="4125"/>
    <cellStyle name="40% - Accent3 7 27 2 2" xfId="4126"/>
    <cellStyle name="40% - Accent3 7 27 2 3" xfId="4127"/>
    <cellStyle name="40% - Accent3 7 27 3" xfId="4128"/>
    <cellStyle name="40% - Accent3 7 27 3 2" xfId="4129"/>
    <cellStyle name="40% - Accent3 7 27 3 3" xfId="4130"/>
    <cellStyle name="40% - Accent3 7 27 4" xfId="4131"/>
    <cellStyle name="40% - Accent3 7 27 5" xfId="4132"/>
    <cellStyle name="40% - Accent3 7 28" xfId="4133"/>
    <cellStyle name="40% - Accent3 7 28 2" xfId="4134"/>
    <cellStyle name="40% - Accent3 7 28 2 2" xfId="4135"/>
    <cellStyle name="40% - Accent3 7 28 2 3" xfId="4136"/>
    <cellStyle name="40% - Accent3 7 28 3" xfId="4137"/>
    <cellStyle name="40% - Accent3 7 28 3 2" xfId="4138"/>
    <cellStyle name="40% - Accent3 7 28 3 3" xfId="4139"/>
    <cellStyle name="40% - Accent3 7 28 4" xfId="4140"/>
    <cellStyle name="40% - Accent3 7 28 5" xfId="4141"/>
    <cellStyle name="40% - Accent3 7 29" xfId="4142"/>
    <cellStyle name="40% - Accent3 7 3" xfId="443"/>
    <cellStyle name="40% - Accent3 7 3 2" xfId="4143"/>
    <cellStyle name="40% - Accent3 7 3 2 2" xfId="4144"/>
    <cellStyle name="40% - Accent3 7 3 2 2 2" xfId="4145"/>
    <cellStyle name="40% - Accent3 7 3 2 2 3" xfId="4146"/>
    <cellStyle name="40% - Accent3 7 3 2 3" xfId="4147"/>
    <cellStyle name="40% - Accent3 7 3 2 3 2" xfId="4148"/>
    <cellStyle name="40% - Accent3 7 3 2 3 3" xfId="4149"/>
    <cellStyle name="40% - Accent3 7 3 2 4" xfId="4150"/>
    <cellStyle name="40% - Accent3 7 3 2 5" xfId="4151"/>
    <cellStyle name="40% - Accent3 7 3 3" xfId="4152"/>
    <cellStyle name="40% - Accent3 7 3 3 2" xfId="4153"/>
    <cellStyle name="40% - Accent3 7 3 3 2 2" xfId="4154"/>
    <cellStyle name="40% - Accent3 7 3 3 2 3" xfId="4155"/>
    <cellStyle name="40% - Accent3 7 3 3 3" xfId="4156"/>
    <cellStyle name="40% - Accent3 7 3 3 3 2" xfId="4157"/>
    <cellStyle name="40% - Accent3 7 3 3 3 3" xfId="4158"/>
    <cellStyle name="40% - Accent3 7 3 3 4" xfId="4159"/>
    <cellStyle name="40% - Accent3 7 3 3 5" xfId="4160"/>
    <cellStyle name="40% - Accent3 7 4" xfId="444"/>
    <cellStyle name="40% - Accent3 7 4 2" xfId="4161"/>
    <cellStyle name="40% - Accent3 7 5" xfId="4162"/>
    <cellStyle name="40% - Accent3 7 6" xfId="4163"/>
    <cellStyle name="40% - Accent3 7 7" xfId="4164"/>
    <cellStyle name="40% - Accent3 7 8" xfId="4165"/>
    <cellStyle name="40% - Accent3 7 9" xfId="4166"/>
    <cellStyle name="40% - Accent3 8" xfId="445"/>
    <cellStyle name="40% - Accent3 8 10" xfId="4167"/>
    <cellStyle name="40% - Accent3 8 11" xfId="4168"/>
    <cellStyle name="40% - Accent3 8 12" xfId="4169"/>
    <cellStyle name="40% - Accent3 8 13" xfId="4170"/>
    <cellStyle name="40% - Accent3 8 14" xfId="4171"/>
    <cellStyle name="40% - Accent3 8 15" xfId="4172"/>
    <cellStyle name="40% - Accent3 8 16" xfId="4173"/>
    <cellStyle name="40% - Accent3 8 17" xfId="4174"/>
    <cellStyle name="40% - Accent3 8 18" xfId="4175"/>
    <cellStyle name="40% - Accent3 8 19" xfId="4176"/>
    <cellStyle name="40% - Accent3 8 2" xfId="446"/>
    <cellStyle name="40% - Accent3 8 2 2" xfId="4177"/>
    <cellStyle name="40% - Accent3 8 2 2 2" xfId="4178"/>
    <cellStyle name="40% - Accent3 8 2 2 2 2" xfId="4179"/>
    <cellStyle name="40% - Accent3 8 2 2 2 3" xfId="4180"/>
    <cellStyle name="40% - Accent3 8 2 2 3" xfId="4181"/>
    <cellStyle name="40% - Accent3 8 2 2 3 2" xfId="4182"/>
    <cellStyle name="40% - Accent3 8 2 2 3 3" xfId="4183"/>
    <cellStyle name="40% - Accent3 8 2 2 4" xfId="4184"/>
    <cellStyle name="40% - Accent3 8 2 2 5" xfId="4185"/>
    <cellStyle name="40% - Accent3 8 2 3" xfId="4186"/>
    <cellStyle name="40% - Accent3 8 2 3 2" xfId="4187"/>
    <cellStyle name="40% - Accent3 8 2 3 2 2" xfId="4188"/>
    <cellStyle name="40% - Accent3 8 2 3 2 3" xfId="4189"/>
    <cellStyle name="40% - Accent3 8 2 3 3" xfId="4190"/>
    <cellStyle name="40% - Accent3 8 2 3 3 2" xfId="4191"/>
    <cellStyle name="40% - Accent3 8 2 3 3 3" xfId="4192"/>
    <cellStyle name="40% - Accent3 8 2 3 4" xfId="4193"/>
    <cellStyle name="40% - Accent3 8 2 3 5" xfId="4194"/>
    <cellStyle name="40% - Accent3 8 20" xfId="4195"/>
    <cellStyle name="40% - Accent3 8 21" xfId="4196"/>
    <cellStyle name="40% - Accent3 8 22" xfId="4197"/>
    <cellStyle name="40% - Accent3 8 23" xfId="4198"/>
    <cellStyle name="40% - Accent3 8 24" xfId="4199"/>
    <cellStyle name="40% - Accent3 8 24 2" xfId="4200"/>
    <cellStyle name="40% - Accent3 8 24 2 2" xfId="4201"/>
    <cellStyle name="40% - Accent3 8 24 2 3" xfId="4202"/>
    <cellStyle name="40% - Accent3 8 24 3" xfId="4203"/>
    <cellStyle name="40% - Accent3 8 24 3 2" xfId="4204"/>
    <cellStyle name="40% - Accent3 8 24 3 3" xfId="4205"/>
    <cellStyle name="40% - Accent3 8 24 4" xfId="4206"/>
    <cellStyle name="40% - Accent3 8 24 5" xfId="4207"/>
    <cellStyle name="40% - Accent3 8 25" xfId="4208"/>
    <cellStyle name="40% - Accent3 8 25 2" xfId="4209"/>
    <cellStyle name="40% - Accent3 8 25 2 2" xfId="4210"/>
    <cellStyle name="40% - Accent3 8 25 2 3" xfId="4211"/>
    <cellStyle name="40% - Accent3 8 25 3" xfId="4212"/>
    <cellStyle name="40% - Accent3 8 25 3 2" xfId="4213"/>
    <cellStyle name="40% - Accent3 8 25 3 3" xfId="4214"/>
    <cellStyle name="40% - Accent3 8 25 4" xfId="4215"/>
    <cellStyle name="40% - Accent3 8 25 5" xfId="4216"/>
    <cellStyle name="40% - Accent3 8 26" xfId="4217"/>
    <cellStyle name="40% - Accent3 8 26 2" xfId="4218"/>
    <cellStyle name="40% - Accent3 8 26 2 2" xfId="4219"/>
    <cellStyle name="40% - Accent3 8 26 2 3" xfId="4220"/>
    <cellStyle name="40% - Accent3 8 26 3" xfId="4221"/>
    <cellStyle name="40% - Accent3 8 26 3 2" xfId="4222"/>
    <cellStyle name="40% - Accent3 8 26 3 3" xfId="4223"/>
    <cellStyle name="40% - Accent3 8 26 4" xfId="4224"/>
    <cellStyle name="40% - Accent3 8 26 5" xfId="4225"/>
    <cellStyle name="40% - Accent3 8 27" xfId="4226"/>
    <cellStyle name="40% - Accent3 8 27 2" xfId="4227"/>
    <cellStyle name="40% - Accent3 8 27 2 2" xfId="4228"/>
    <cellStyle name="40% - Accent3 8 27 2 3" xfId="4229"/>
    <cellStyle name="40% - Accent3 8 27 3" xfId="4230"/>
    <cellStyle name="40% - Accent3 8 27 3 2" xfId="4231"/>
    <cellStyle name="40% - Accent3 8 27 3 3" xfId="4232"/>
    <cellStyle name="40% - Accent3 8 27 4" xfId="4233"/>
    <cellStyle name="40% - Accent3 8 27 5" xfId="4234"/>
    <cellStyle name="40% - Accent3 8 28" xfId="4235"/>
    <cellStyle name="40% - Accent3 8 3" xfId="4236"/>
    <cellStyle name="40% - Accent3 8 3 2" xfId="4237"/>
    <cellStyle name="40% - Accent3 8 4" xfId="4238"/>
    <cellStyle name="40% - Accent3 8 5" xfId="4239"/>
    <cellStyle name="40% - Accent3 8 6" xfId="4240"/>
    <cellStyle name="40% - Accent3 8 7" xfId="4241"/>
    <cellStyle name="40% - Accent3 8 8" xfId="4242"/>
    <cellStyle name="40% - Accent3 8 9" xfId="4243"/>
    <cellStyle name="40% - Accent3 9" xfId="447"/>
    <cellStyle name="40% - Accent3 9 2" xfId="4244"/>
    <cellStyle name="40% - Accent3 9 2 2" xfId="4245"/>
    <cellStyle name="40% - Accent3 9 3" xfId="4246"/>
    <cellStyle name="40% - Accent3 9 4" xfId="4247"/>
    <cellStyle name="40% - Accent3 9 5" xfId="4248"/>
    <cellStyle name="40% - Accent3 9 6" xfId="4249"/>
    <cellStyle name="40% - Accent4 10" xfId="448"/>
    <cellStyle name="40% - Accent4 11" xfId="449"/>
    <cellStyle name="40% - Accent4 11 2" xfId="4250"/>
    <cellStyle name="40% - Accent4 11 2 2" xfId="4251"/>
    <cellStyle name="40% - Accent4 11 3" xfId="4252"/>
    <cellStyle name="40% - Accent4 12" xfId="4253"/>
    <cellStyle name="40% - Accent4 12 2" xfId="4254"/>
    <cellStyle name="40% - Accent4 12 2 2" xfId="4255"/>
    <cellStyle name="40% - Accent4 12 3" xfId="4256"/>
    <cellStyle name="40% - Accent4 13" xfId="4257"/>
    <cellStyle name="40% - Accent4 13 2" xfId="4258"/>
    <cellStyle name="40% - Accent4 14" xfId="4259"/>
    <cellStyle name="40% - Accent4 15" xfId="4260"/>
    <cellStyle name="40% - Accent4 16" xfId="4261"/>
    <cellStyle name="40% - Accent4 17" xfId="28"/>
    <cellStyle name="40% - Accent4 2" xfId="450"/>
    <cellStyle name="40% - Accent4 2 10" xfId="4262"/>
    <cellStyle name="40% - Accent4 2 11" xfId="4263"/>
    <cellStyle name="40% - Accent4 2 12" xfId="4264"/>
    <cellStyle name="40% - Accent4 2 13" xfId="4265"/>
    <cellStyle name="40% - Accent4 2 14" xfId="4266"/>
    <cellStyle name="40% - Accent4 2 15" xfId="4267"/>
    <cellStyle name="40% - Accent4 2 16" xfId="4268"/>
    <cellStyle name="40% - Accent4 2 17" xfId="4269"/>
    <cellStyle name="40% - Accent4 2 18" xfId="4270"/>
    <cellStyle name="40% - Accent4 2 19" xfId="4271"/>
    <cellStyle name="40% - Accent4 2 2" xfId="451"/>
    <cellStyle name="40% - Accent4 2 2 2" xfId="452"/>
    <cellStyle name="40% - Accent4 2 2 2 2" xfId="4272"/>
    <cellStyle name="40% - Accent4 2 2 2 2 2" xfId="4273"/>
    <cellStyle name="40% - Accent4 2 2 2 3" xfId="4274"/>
    <cellStyle name="40% - Accent4 2 2 3" xfId="453"/>
    <cellStyle name="40% - Accent4 2 2 3 2" xfId="4275"/>
    <cellStyle name="40% - Accent4 2 2 3 2 2" xfId="4276"/>
    <cellStyle name="40% - Accent4 2 2 3 3" xfId="4277"/>
    <cellStyle name="40% - Accent4 2 2 4" xfId="4278"/>
    <cellStyle name="40% - Accent4 2 2 4 2" xfId="4279"/>
    <cellStyle name="40% - Accent4 2 2 5" xfId="4280"/>
    <cellStyle name="40% - Accent4 2 20" xfId="4281"/>
    <cellStyle name="40% - Accent4 2 21" xfId="4282"/>
    <cellStyle name="40% - Accent4 2 22" xfId="4283"/>
    <cellStyle name="40% - Accent4 2 23" xfId="4284"/>
    <cellStyle name="40% - Accent4 2 24" xfId="4285"/>
    <cellStyle name="40% - Accent4 2 25" xfId="4286"/>
    <cellStyle name="40% - Accent4 2 26" xfId="4287"/>
    <cellStyle name="40% - Accent4 2 27" xfId="4288"/>
    <cellStyle name="40% - Accent4 2 28" xfId="4289"/>
    <cellStyle name="40% - Accent4 2 29" xfId="4290"/>
    <cellStyle name="40% - Accent4 2 3" xfId="454"/>
    <cellStyle name="40% - Accent4 2 30" xfId="4291"/>
    <cellStyle name="40% - Accent4 2 31" xfId="4292"/>
    <cellStyle name="40% - Accent4 2 32" xfId="4293"/>
    <cellStyle name="40% - Accent4 2 33" xfId="4294"/>
    <cellStyle name="40% - Accent4 2 34" xfId="4295"/>
    <cellStyle name="40% - Accent4 2 4" xfId="455"/>
    <cellStyle name="40% - Accent4 2 4 2" xfId="4296"/>
    <cellStyle name="40% - Accent4 2 4 2 2" xfId="4297"/>
    <cellStyle name="40% - Accent4 2 4 3" xfId="4298"/>
    <cellStyle name="40% - Accent4 2 5" xfId="456"/>
    <cellStyle name="40% - Accent4 2 6" xfId="4299"/>
    <cellStyle name="40% - Accent4 2 6 2" xfId="4300"/>
    <cellStyle name="40% - Accent4 2 7" xfId="4301"/>
    <cellStyle name="40% - Accent4 2 8" xfId="4302"/>
    <cellStyle name="40% - Accent4 2 9" xfId="4303"/>
    <cellStyle name="40% - Accent4 3" xfId="457"/>
    <cellStyle name="40% - Accent4 3 2" xfId="458"/>
    <cellStyle name="40% - Accent4 3 2 2" xfId="4304"/>
    <cellStyle name="40% - Accent4 3 2 2 2" xfId="4305"/>
    <cellStyle name="40% - Accent4 3 2 3" xfId="4306"/>
    <cellStyle name="40% - Accent4 3 3" xfId="459"/>
    <cellStyle name="40% - Accent4 3 3 2" xfId="4307"/>
    <cellStyle name="40% - Accent4 3 3 2 2" xfId="4308"/>
    <cellStyle name="40% - Accent4 3 3 3" xfId="4309"/>
    <cellStyle name="40% - Accent4 3 4" xfId="460"/>
    <cellStyle name="40% - Accent4 3 4 2" xfId="4310"/>
    <cellStyle name="40% - Accent4 3 4 2 2" xfId="4311"/>
    <cellStyle name="40% - Accent4 3 4 3" xfId="4312"/>
    <cellStyle name="40% - Accent4 3 5" xfId="461"/>
    <cellStyle name="40% - Accent4 3 5 2" xfId="4313"/>
    <cellStyle name="40% - Accent4 3 6" xfId="4314"/>
    <cellStyle name="40% - Accent4 4" xfId="462"/>
    <cellStyle name="40% - Accent4 4 2" xfId="463"/>
    <cellStyle name="40% - Accent4 4 2 2" xfId="4315"/>
    <cellStyle name="40% - Accent4 4 2 2 2" xfId="4316"/>
    <cellStyle name="40% - Accent4 4 2 3" xfId="4317"/>
    <cellStyle name="40% - Accent4 4 3" xfId="464"/>
    <cellStyle name="40% - Accent4 4 3 2" xfId="4318"/>
    <cellStyle name="40% - Accent4 4 3 2 2" xfId="4319"/>
    <cellStyle name="40% - Accent4 4 3 3" xfId="4320"/>
    <cellStyle name="40% - Accent4 4 4" xfId="465"/>
    <cellStyle name="40% - Accent4 4 4 2" xfId="4321"/>
    <cellStyle name="40% - Accent4 4 4 2 2" xfId="4322"/>
    <cellStyle name="40% - Accent4 4 4 3" xfId="4323"/>
    <cellStyle name="40% - Accent4 4 5" xfId="466"/>
    <cellStyle name="40% - Accent4 4 5 2" xfId="4324"/>
    <cellStyle name="40% - Accent4 4 6" xfId="4325"/>
    <cellStyle name="40% - Accent4 5" xfId="467"/>
    <cellStyle name="40% - Accent4 5 2" xfId="468"/>
    <cellStyle name="40% - Accent4 5 2 2" xfId="4326"/>
    <cellStyle name="40% - Accent4 5 2 2 2" xfId="4327"/>
    <cellStyle name="40% - Accent4 5 2 3" xfId="4328"/>
    <cellStyle name="40% - Accent4 5 3" xfId="469"/>
    <cellStyle name="40% - Accent4 5 3 2" xfId="4329"/>
    <cellStyle name="40% - Accent4 5 3 2 2" xfId="4330"/>
    <cellStyle name="40% - Accent4 5 3 3" xfId="4331"/>
    <cellStyle name="40% - Accent4 5 4" xfId="470"/>
    <cellStyle name="40% - Accent4 5 4 2" xfId="4332"/>
    <cellStyle name="40% - Accent4 5 4 2 2" xfId="4333"/>
    <cellStyle name="40% - Accent4 5 4 3" xfId="4334"/>
    <cellStyle name="40% - Accent4 5 5" xfId="471"/>
    <cellStyle name="40% - Accent4 5 5 2" xfId="4335"/>
    <cellStyle name="40% - Accent4 5 6" xfId="4336"/>
    <cellStyle name="40% - Accent4 6" xfId="472"/>
    <cellStyle name="40% - Accent4 6 2" xfId="473"/>
    <cellStyle name="40% - Accent4 6 2 2" xfId="4337"/>
    <cellStyle name="40% - Accent4 6 2 2 2" xfId="4338"/>
    <cellStyle name="40% - Accent4 6 2 3" xfId="4339"/>
    <cellStyle name="40% - Accent4 6 3" xfId="474"/>
    <cellStyle name="40% - Accent4 6 4" xfId="475"/>
    <cellStyle name="40% - Accent4 6 4 2" xfId="4340"/>
    <cellStyle name="40% - Accent4 6 5" xfId="4341"/>
    <cellStyle name="40% - Accent4 7" xfId="476"/>
    <cellStyle name="40% - Accent4 7 10" xfId="4342"/>
    <cellStyle name="40% - Accent4 7 11" xfId="4343"/>
    <cellStyle name="40% - Accent4 7 12" xfId="4344"/>
    <cellStyle name="40% - Accent4 7 13" xfId="4345"/>
    <cellStyle name="40% - Accent4 7 14" xfId="4346"/>
    <cellStyle name="40% - Accent4 7 15" xfId="4347"/>
    <cellStyle name="40% - Accent4 7 16" xfId="4348"/>
    <cellStyle name="40% - Accent4 7 17" xfId="4349"/>
    <cellStyle name="40% - Accent4 7 18" xfId="4350"/>
    <cellStyle name="40% - Accent4 7 19" xfId="4351"/>
    <cellStyle name="40% - Accent4 7 2" xfId="477"/>
    <cellStyle name="40% - Accent4 7 2 10" xfId="4352"/>
    <cellStyle name="40% - Accent4 7 2 11" xfId="4353"/>
    <cellStyle name="40% - Accent4 7 2 12" xfId="4354"/>
    <cellStyle name="40% - Accent4 7 2 13" xfId="4355"/>
    <cellStyle name="40% - Accent4 7 2 14" xfId="4356"/>
    <cellStyle name="40% - Accent4 7 2 15" xfId="4357"/>
    <cellStyle name="40% - Accent4 7 2 16" xfId="4358"/>
    <cellStyle name="40% - Accent4 7 2 17" xfId="4359"/>
    <cellStyle name="40% - Accent4 7 2 18" xfId="4360"/>
    <cellStyle name="40% - Accent4 7 2 19" xfId="4361"/>
    <cellStyle name="40% - Accent4 7 2 2" xfId="4362"/>
    <cellStyle name="40% - Accent4 7 2 2 2" xfId="4363"/>
    <cellStyle name="40% - Accent4 7 2 2 2 2" xfId="4364"/>
    <cellStyle name="40% - Accent4 7 2 2 2 2 2" xfId="4365"/>
    <cellStyle name="40% - Accent4 7 2 2 2 2 3" xfId="4366"/>
    <cellStyle name="40% - Accent4 7 2 2 2 3" xfId="4367"/>
    <cellStyle name="40% - Accent4 7 2 2 2 3 2" xfId="4368"/>
    <cellStyle name="40% - Accent4 7 2 2 2 3 3" xfId="4369"/>
    <cellStyle name="40% - Accent4 7 2 2 2 4" xfId="4370"/>
    <cellStyle name="40% - Accent4 7 2 2 2 5" xfId="4371"/>
    <cellStyle name="40% - Accent4 7 2 2 3" xfId="4372"/>
    <cellStyle name="40% - Accent4 7 2 2 3 2" xfId="4373"/>
    <cellStyle name="40% - Accent4 7 2 2 3 2 2" xfId="4374"/>
    <cellStyle name="40% - Accent4 7 2 2 3 2 3" xfId="4375"/>
    <cellStyle name="40% - Accent4 7 2 2 3 3" xfId="4376"/>
    <cellStyle name="40% - Accent4 7 2 2 3 3 2" xfId="4377"/>
    <cellStyle name="40% - Accent4 7 2 2 3 3 3" xfId="4378"/>
    <cellStyle name="40% - Accent4 7 2 2 3 4" xfId="4379"/>
    <cellStyle name="40% - Accent4 7 2 2 3 5" xfId="4380"/>
    <cellStyle name="40% - Accent4 7 2 20" xfId="4381"/>
    <cellStyle name="40% - Accent4 7 2 21" xfId="4382"/>
    <cellStyle name="40% - Accent4 7 2 22" xfId="4383"/>
    <cellStyle name="40% - Accent4 7 2 23" xfId="4384"/>
    <cellStyle name="40% - Accent4 7 2 24" xfId="4385"/>
    <cellStyle name="40% - Accent4 7 2 24 2" xfId="4386"/>
    <cellStyle name="40% - Accent4 7 2 24 2 2" xfId="4387"/>
    <cellStyle name="40% - Accent4 7 2 24 2 3" xfId="4388"/>
    <cellStyle name="40% - Accent4 7 2 24 3" xfId="4389"/>
    <cellStyle name="40% - Accent4 7 2 24 3 2" xfId="4390"/>
    <cellStyle name="40% - Accent4 7 2 24 3 3" xfId="4391"/>
    <cellStyle name="40% - Accent4 7 2 24 4" xfId="4392"/>
    <cellStyle name="40% - Accent4 7 2 24 5" xfId="4393"/>
    <cellStyle name="40% - Accent4 7 2 25" xfId="4394"/>
    <cellStyle name="40% - Accent4 7 2 25 2" xfId="4395"/>
    <cellStyle name="40% - Accent4 7 2 25 2 2" xfId="4396"/>
    <cellStyle name="40% - Accent4 7 2 25 2 3" xfId="4397"/>
    <cellStyle name="40% - Accent4 7 2 25 3" xfId="4398"/>
    <cellStyle name="40% - Accent4 7 2 25 3 2" xfId="4399"/>
    <cellStyle name="40% - Accent4 7 2 25 3 3" xfId="4400"/>
    <cellStyle name="40% - Accent4 7 2 25 4" xfId="4401"/>
    <cellStyle name="40% - Accent4 7 2 25 5" xfId="4402"/>
    <cellStyle name="40% - Accent4 7 2 26" xfId="4403"/>
    <cellStyle name="40% - Accent4 7 2 26 2" xfId="4404"/>
    <cellStyle name="40% - Accent4 7 2 26 2 2" xfId="4405"/>
    <cellStyle name="40% - Accent4 7 2 26 2 3" xfId="4406"/>
    <cellStyle name="40% - Accent4 7 2 26 3" xfId="4407"/>
    <cellStyle name="40% - Accent4 7 2 26 3 2" xfId="4408"/>
    <cellStyle name="40% - Accent4 7 2 26 3 3" xfId="4409"/>
    <cellStyle name="40% - Accent4 7 2 26 4" xfId="4410"/>
    <cellStyle name="40% - Accent4 7 2 26 5" xfId="4411"/>
    <cellStyle name="40% - Accent4 7 2 27" xfId="4412"/>
    <cellStyle name="40% - Accent4 7 2 27 2" xfId="4413"/>
    <cellStyle name="40% - Accent4 7 2 27 2 2" xfId="4414"/>
    <cellStyle name="40% - Accent4 7 2 27 2 3" xfId="4415"/>
    <cellStyle name="40% - Accent4 7 2 27 3" xfId="4416"/>
    <cellStyle name="40% - Accent4 7 2 27 3 2" xfId="4417"/>
    <cellStyle name="40% - Accent4 7 2 27 3 3" xfId="4418"/>
    <cellStyle name="40% - Accent4 7 2 27 4" xfId="4419"/>
    <cellStyle name="40% - Accent4 7 2 27 5" xfId="4420"/>
    <cellStyle name="40% - Accent4 7 2 3" xfId="4421"/>
    <cellStyle name="40% - Accent4 7 2 4" xfId="4422"/>
    <cellStyle name="40% - Accent4 7 2 5" xfId="4423"/>
    <cellStyle name="40% - Accent4 7 2 6" xfId="4424"/>
    <cellStyle name="40% - Accent4 7 2 7" xfId="4425"/>
    <cellStyle name="40% - Accent4 7 2 8" xfId="4426"/>
    <cellStyle name="40% - Accent4 7 2 9" xfId="4427"/>
    <cellStyle name="40% - Accent4 7 20" xfId="4428"/>
    <cellStyle name="40% - Accent4 7 21" xfId="4429"/>
    <cellStyle name="40% - Accent4 7 22" xfId="4430"/>
    <cellStyle name="40% - Accent4 7 23" xfId="4431"/>
    <cellStyle name="40% - Accent4 7 24" xfId="4432"/>
    <cellStyle name="40% - Accent4 7 25" xfId="4433"/>
    <cellStyle name="40% - Accent4 7 25 2" xfId="4434"/>
    <cellStyle name="40% - Accent4 7 25 2 2" xfId="4435"/>
    <cellStyle name="40% - Accent4 7 25 2 3" xfId="4436"/>
    <cellStyle name="40% - Accent4 7 25 3" xfId="4437"/>
    <cellStyle name="40% - Accent4 7 25 3 2" xfId="4438"/>
    <cellStyle name="40% - Accent4 7 25 3 3" xfId="4439"/>
    <cellStyle name="40% - Accent4 7 25 4" xfId="4440"/>
    <cellStyle name="40% - Accent4 7 25 5" xfId="4441"/>
    <cellStyle name="40% - Accent4 7 26" xfId="4442"/>
    <cellStyle name="40% - Accent4 7 26 2" xfId="4443"/>
    <cellStyle name="40% - Accent4 7 26 2 2" xfId="4444"/>
    <cellStyle name="40% - Accent4 7 26 2 3" xfId="4445"/>
    <cellStyle name="40% - Accent4 7 26 3" xfId="4446"/>
    <cellStyle name="40% - Accent4 7 26 3 2" xfId="4447"/>
    <cellStyle name="40% - Accent4 7 26 3 3" xfId="4448"/>
    <cellStyle name="40% - Accent4 7 26 4" xfId="4449"/>
    <cellStyle name="40% - Accent4 7 26 5" xfId="4450"/>
    <cellStyle name="40% - Accent4 7 27" xfId="4451"/>
    <cellStyle name="40% - Accent4 7 27 2" xfId="4452"/>
    <cellStyle name="40% - Accent4 7 27 2 2" xfId="4453"/>
    <cellStyle name="40% - Accent4 7 27 2 3" xfId="4454"/>
    <cellStyle name="40% - Accent4 7 27 3" xfId="4455"/>
    <cellStyle name="40% - Accent4 7 27 3 2" xfId="4456"/>
    <cellStyle name="40% - Accent4 7 27 3 3" xfId="4457"/>
    <cellStyle name="40% - Accent4 7 27 4" xfId="4458"/>
    <cellStyle name="40% - Accent4 7 27 5" xfId="4459"/>
    <cellStyle name="40% - Accent4 7 28" xfId="4460"/>
    <cellStyle name="40% - Accent4 7 28 2" xfId="4461"/>
    <cellStyle name="40% - Accent4 7 28 2 2" xfId="4462"/>
    <cellStyle name="40% - Accent4 7 28 2 3" xfId="4463"/>
    <cellStyle name="40% - Accent4 7 28 3" xfId="4464"/>
    <cellStyle name="40% - Accent4 7 28 3 2" xfId="4465"/>
    <cellStyle name="40% - Accent4 7 28 3 3" xfId="4466"/>
    <cellStyle name="40% - Accent4 7 28 4" xfId="4467"/>
    <cellStyle name="40% - Accent4 7 28 5" xfId="4468"/>
    <cellStyle name="40% - Accent4 7 29" xfId="4469"/>
    <cellStyle name="40% - Accent4 7 3" xfId="478"/>
    <cellStyle name="40% - Accent4 7 3 2" xfId="4470"/>
    <cellStyle name="40% - Accent4 7 3 2 2" xfId="4471"/>
    <cellStyle name="40% - Accent4 7 3 2 2 2" xfId="4472"/>
    <cellStyle name="40% - Accent4 7 3 2 2 3" xfId="4473"/>
    <cellStyle name="40% - Accent4 7 3 2 3" xfId="4474"/>
    <cellStyle name="40% - Accent4 7 3 2 3 2" xfId="4475"/>
    <cellStyle name="40% - Accent4 7 3 2 3 3" xfId="4476"/>
    <cellStyle name="40% - Accent4 7 3 2 4" xfId="4477"/>
    <cellStyle name="40% - Accent4 7 3 2 5" xfId="4478"/>
    <cellStyle name="40% - Accent4 7 3 3" xfId="4479"/>
    <cellStyle name="40% - Accent4 7 3 3 2" xfId="4480"/>
    <cellStyle name="40% - Accent4 7 3 3 2 2" xfId="4481"/>
    <cellStyle name="40% - Accent4 7 3 3 2 3" xfId="4482"/>
    <cellStyle name="40% - Accent4 7 3 3 3" xfId="4483"/>
    <cellStyle name="40% - Accent4 7 3 3 3 2" xfId="4484"/>
    <cellStyle name="40% - Accent4 7 3 3 3 3" xfId="4485"/>
    <cellStyle name="40% - Accent4 7 3 3 4" xfId="4486"/>
    <cellStyle name="40% - Accent4 7 3 3 5" xfId="4487"/>
    <cellStyle name="40% - Accent4 7 4" xfId="479"/>
    <cellStyle name="40% - Accent4 7 4 2" xfId="4488"/>
    <cellStyle name="40% - Accent4 7 5" xfId="4489"/>
    <cellStyle name="40% - Accent4 7 6" xfId="4490"/>
    <cellStyle name="40% - Accent4 7 7" xfId="4491"/>
    <cellStyle name="40% - Accent4 7 8" xfId="4492"/>
    <cellStyle name="40% - Accent4 7 9" xfId="4493"/>
    <cellStyle name="40% - Accent4 8" xfId="480"/>
    <cellStyle name="40% - Accent4 8 10" xfId="4494"/>
    <cellStyle name="40% - Accent4 8 11" xfId="4495"/>
    <cellStyle name="40% - Accent4 8 12" xfId="4496"/>
    <cellStyle name="40% - Accent4 8 13" xfId="4497"/>
    <cellStyle name="40% - Accent4 8 14" xfId="4498"/>
    <cellStyle name="40% - Accent4 8 15" xfId="4499"/>
    <cellStyle name="40% - Accent4 8 16" xfId="4500"/>
    <cellStyle name="40% - Accent4 8 17" xfId="4501"/>
    <cellStyle name="40% - Accent4 8 18" xfId="4502"/>
    <cellStyle name="40% - Accent4 8 19" xfId="4503"/>
    <cellStyle name="40% - Accent4 8 2" xfId="481"/>
    <cellStyle name="40% - Accent4 8 2 2" xfId="4504"/>
    <cellStyle name="40% - Accent4 8 2 2 2" xfId="4505"/>
    <cellStyle name="40% - Accent4 8 2 2 2 2" xfId="4506"/>
    <cellStyle name="40% - Accent4 8 2 2 2 3" xfId="4507"/>
    <cellStyle name="40% - Accent4 8 2 2 3" xfId="4508"/>
    <cellStyle name="40% - Accent4 8 2 2 3 2" xfId="4509"/>
    <cellStyle name="40% - Accent4 8 2 2 3 3" xfId="4510"/>
    <cellStyle name="40% - Accent4 8 2 2 4" xfId="4511"/>
    <cellStyle name="40% - Accent4 8 2 2 5" xfId="4512"/>
    <cellStyle name="40% - Accent4 8 2 3" xfId="4513"/>
    <cellStyle name="40% - Accent4 8 2 3 2" xfId="4514"/>
    <cellStyle name="40% - Accent4 8 2 3 2 2" xfId="4515"/>
    <cellStyle name="40% - Accent4 8 2 3 2 3" xfId="4516"/>
    <cellStyle name="40% - Accent4 8 2 3 3" xfId="4517"/>
    <cellStyle name="40% - Accent4 8 2 3 3 2" xfId="4518"/>
    <cellStyle name="40% - Accent4 8 2 3 3 3" xfId="4519"/>
    <cellStyle name="40% - Accent4 8 2 3 4" xfId="4520"/>
    <cellStyle name="40% - Accent4 8 2 3 5" xfId="4521"/>
    <cellStyle name="40% - Accent4 8 20" xfId="4522"/>
    <cellStyle name="40% - Accent4 8 21" xfId="4523"/>
    <cellStyle name="40% - Accent4 8 22" xfId="4524"/>
    <cellStyle name="40% - Accent4 8 23" xfId="4525"/>
    <cellStyle name="40% - Accent4 8 24" xfId="4526"/>
    <cellStyle name="40% - Accent4 8 24 2" xfId="4527"/>
    <cellStyle name="40% - Accent4 8 24 2 2" xfId="4528"/>
    <cellStyle name="40% - Accent4 8 24 2 3" xfId="4529"/>
    <cellStyle name="40% - Accent4 8 24 3" xfId="4530"/>
    <cellStyle name="40% - Accent4 8 24 3 2" xfId="4531"/>
    <cellStyle name="40% - Accent4 8 24 3 3" xfId="4532"/>
    <cellStyle name="40% - Accent4 8 24 4" xfId="4533"/>
    <cellStyle name="40% - Accent4 8 24 5" xfId="4534"/>
    <cellStyle name="40% - Accent4 8 25" xfId="4535"/>
    <cellStyle name="40% - Accent4 8 25 2" xfId="4536"/>
    <cellStyle name="40% - Accent4 8 25 2 2" xfId="4537"/>
    <cellStyle name="40% - Accent4 8 25 2 3" xfId="4538"/>
    <cellStyle name="40% - Accent4 8 25 3" xfId="4539"/>
    <cellStyle name="40% - Accent4 8 25 3 2" xfId="4540"/>
    <cellStyle name="40% - Accent4 8 25 3 3" xfId="4541"/>
    <cellStyle name="40% - Accent4 8 25 4" xfId="4542"/>
    <cellStyle name="40% - Accent4 8 25 5" xfId="4543"/>
    <cellStyle name="40% - Accent4 8 26" xfId="4544"/>
    <cellStyle name="40% - Accent4 8 26 2" xfId="4545"/>
    <cellStyle name="40% - Accent4 8 26 2 2" xfId="4546"/>
    <cellStyle name="40% - Accent4 8 26 2 3" xfId="4547"/>
    <cellStyle name="40% - Accent4 8 26 3" xfId="4548"/>
    <cellStyle name="40% - Accent4 8 26 3 2" xfId="4549"/>
    <cellStyle name="40% - Accent4 8 26 3 3" xfId="4550"/>
    <cellStyle name="40% - Accent4 8 26 4" xfId="4551"/>
    <cellStyle name="40% - Accent4 8 26 5" xfId="4552"/>
    <cellStyle name="40% - Accent4 8 27" xfId="4553"/>
    <cellStyle name="40% - Accent4 8 27 2" xfId="4554"/>
    <cellStyle name="40% - Accent4 8 27 2 2" xfId="4555"/>
    <cellStyle name="40% - Accent4 8 27 2 3" xfId="4556"/>
    <cellStyle name="40% - Accent4 8 27 3" xfId="4557"/>
    <cellStyle name="40% - Accent4 8 27 3 2" xfId="4558"/>
    <cellStyle name="40% - Accent4 8 27 3 3" xfId="4559"/>
    <cellStyle name="40% - Accent4 8 27 4" xfId="4560"/>
    <cellStyle name="40% - Accent4 8 27 5" xfId="4561"/>
    <cellStyle name="40% - Accent4 8 28" xfId="4562"/>
    <cellStyle name="40% - Accent4 8 3" xfId="4563"/>
    <cellStyle name="40% - Accent4 8 3 2" xfId="4564"/>
    <cellStyle name="40% - Accent4 8 4" xfId="4565"/>
    <cellStyle name="40% - Accent4 8 5" xfId="4566"/>
    <cellStyle name="40% - Accent4 8 6" xfId="4567"/>
    <cellStyle name="40% - Accent4 8 7" xfId="4568"/>
    <cellStyle name="40% - Accent4 8 8" xfId="4569"/>
    <cellStyle name="40% - Accent4 8 9" xfId="4570"/>
    <cellStyle name="40% - Accent4 9" xfId="482"/>
    <cellStyle name="40% - Accent4 9 2" xfId="4571"/>
    <cellStyle name="40% - Accent4 9 2 2" xfId="4572"/>
    <cellStyle name="40% - Accent4 9 3" xfId="4573"/>
    <cellStyle name="40% - Accent4 9 4" xfId="4574"/>
    <cellStyle name="40% - Accent4 9 5" xfId="4575"/>
    <cellStyle name="40% - Accent4 9 6" xfId="4576"/>
    <cellStyle name="40% - Accent5 10" xfId="483"/>
    <cellStyle name="40% - Accent5 11" xfId="484"/>
    <cellStyle name="40% - Accent5 11 2" xfId="4577"/>
    <cellStyle name="40% - Accent5 11 2 2" xfId="4578"/>
    <cellStyle name="40% - Accent5 11 3" xfId="4579"/>
    <cellStyle name="40% - Accent5 12" xfId="4580"/>
    <cellStyle name="40% - Accent5 12 2" xfId="4581"/>
    <cellStyle name="40% - Accent5 12 2 2" xfId="4582"/>
    <cellStyle name="40% - Accent5 12 3" xfId="4583"/>
    <cellStyle name="40% - Accent5 13" xfId="4584"/>
    <cellStyle name="40% - Accent5 13 2" xfId="4585"/>
    <cellStyle name="40% - Accent5 14" xfId="4586"/>
    <cellStyle name="40% - Accent5 15" xfId="4587"/>
    <cellStyle name="40% - Accent5 16" xfId="4588"/>
    <cellStyle name="40% - Accent5 17" xfId="29"/>
    <cellStyle name="40% - Accent5 2" xfId="485"/>
    <cellStyle name="40% - Accent5 2 10" xfId="4589"/>
    <cellStyle name="40% - Accent5 2 11" xfId="4590"/>
    <cellStyle name="40% - Accent5 2 12" xfId="4591"/>
    <cellStyle name="40% - Accent5 2 13" xfId="4592"/>
    <cellStyle name="40% - Accent5 2 14" xfId="4593"/>
    <cellStyle name="40% - Accent5 2 15" xfId="4594"/>
    <cellStyle name="40% - Accent5 2 16" xfId="4595"/>
    <cellStyle name="40% - Accent5 2 17" xfId="4596"/>
    <cellStyle name="40% - Accent5 2 18" xfId="4597"/>
    <cellStyle name="40% - Accent5 2 19" xfId="4598"/>
    <cellStyle name="40% - Accent5 2 2" xfId="486"/>
    <cellStyle name="40% - Accent5 2 2 2" xfId="487"/>
    <cellStyle name="40% - Accent5 2 2 2 2" xfId="4599"/>
    <cellStyle name="40% - Accent5 2 2 2 2 2" xfId="4600"/>
    <cellStyle name="40% - Accent5 2 2 2 3" xfId="4601"/>
    <cellStyle name="40% - Accent5 2 2 3" xfId="488"/>
    <cellStyle name="40% - Accent5 2 2 3 2" xfId="4602"/>
    <cellStyle name="40% - Accent5 2 2 3 2 2" xfId="4603"/>
    <cellStyle name="40% - Accent5 2 2 3 3" xfId="4604"/>
    <cellStyle name="40% - Accent5 2 2 4" xfId="4605"/>
    <cellStyle name="40% - Accent5 2 2 4 2" xfId="4606"/>
    <cellStyle name="40% - Accent5 2 2 5" xfId="4607"/>
    <cellStyle name="40% - Accent5 2 20" xfId="4608"/>
    <cellStyle name="40% - Accent5 2 21" xfId="4609"/>
    <cellStyle name="40% - Accent5 2 22" xfId="4610"/>
    <cellStyle name="40% - Accent5 2 23" xfId="4611"/>
    <cellStyle name="40% - Accent5 2 24" xfId="4612"/>
    <cellStyle name="40% - Accent5 2 25" xfId="4613"/>
    <cellStyle name="40% - Accent5 2 26" xfId="4614"/>
    <cellStyle name="40% - Accent5 2 27" xfId="4615"/>
    <cellStyle name="40% - Accent5 2 28" xfId="4616"/>
    <cellStyle name="40% - Accent5 2 29" xfId="4617"/>
    <cellStyle name="40% - Accent5 2 3" xfId="489"/>
    <cellStyle name="40% - Accent5 2 30" xfId="4618"/>
    <cellStyle name="40% - Accent5 2 31" xfId="4619"/>
    <cellStyle name="40% - Accent5 2 32" xfId="4620"/>
    <cellStyle name="40% - Accent5 2 33" xfId="4621"/>
    <cellStyle name="40% - Accent5 2 34" xfId="4622"/>
    <cellStyle name="40% - Accent5 2 35" xfId="4623"/>
    <cellStyle name="40% - Accent5 2 4" xfId="490"/>
    <cellStyle name="40% - Accent5 2 4 2" xfId="4624"/>
    <cellStyle name="40% - Accent5 2 4 2 2" xfId="4625"/>
    <cellStyle name="40% - Accent5 2 4 3" xfId="4626"/>
    <cellStyle name="40% - Accent5 2 5" xfId="491"/>
    <cellStyle name="40% - Accent5 2 6" xfId="4627"/>
    <cellStyle name="40% - Accent5 2 6 10" xfId="4628"/>
    <cellStyle name="40% - Accent5 2 6 11" xfId="4629"/>
    <cellStyle name="40% - Accent5 2 6 12" xfId="4630"/>
    <cellStyle name="40% - Accent5 2 6 13" xfId="4631"/>
    <cellStyle name="40% - Accent5 2 6 14" xfId="4632"/>
    <cellStyle name="40% - Accent5 2 6 15" xfId="4633"/>
    <cellStyle name="40% - Accent5 2 6 16" xfId="4634"/>
    <cellStyle name="40% - Accent5 2 6 17" xfId="4635"/>
    <cellStyle name="40% - Accent5 2 6 18" xfId="4636"/>
    <cellStyle name="40% - Accent5 2 6 19" xfId="4637"/>
    <cellStyle name="40% - Accent5 2 6 2" xfId="4638"/>
    <cellStyle name="40% - Accent5 2 6 20" xfId="4639"/>
    <cellStyle name="40% - Accent5 2 6 21" xfId="4640"/>
    <cellStyle name="40% - Accent5 2 6 22" xfId="4641"/>
    <cellStyle name="40% - Accent5 2 6 23" xfId="4642"/>
    <cellStyle name="40% - Accent5 2 6 24" xfId="4643"/>
    <cellStyle name="40% - Accent5 2 6 25" xfId="4644"/>
    <cellStyle name="40% - Accent5 2 6 26" xfId="4645"/>
    <cellStyle name="40% - Accent5 2 6 27" xfId="4646"/>
    <cellStyle name="40% - Accent5 2 6 3" xfId="4647"/>
    <cellStyle name="40% - Accent5 2 6 4" xfId="4648"/>
    <cellStyle name="40% - Accent5 2 6 5" xfId="4649"/>
    <cellStyle name="40% - Accent5 2 6 6" xfId="4650"/>
    <cellStyle name="40% - Accent5 2 6 7" xfId="4651"/>
    <cellStyle name="40% - Accent5 2 6 8" xfId="4652"/>
    <cellStyle name="40% - Accent5 2 6 9" xfId="4653"/>
    <cellStyle name="40% - Accent5 2 7" xfId="4654"/>
    <cellStyle name="40% - Accent5 2 8" xfId="4655"/>
    <cellStyle name="40% - Accent5 2 9" xfId="4656"/>
    <cellStyle name="40% - Accent5 3" xfId="492"/>
    <cellStyle name="40% - Accent5 3 2" xfId="493"/>
    <cellStyle name="40% - Accent5 3 2 2" xfId="4657"/>
    <cellStyle name="40% - Accent5 3 2 2 2" xfId="4658"/>
    <cellStyle name="40% - Accent5 3 2 3" xfId="4659"/>
    <cellStyle name="40% - Accent5 3 3" xfId="494"/>
    <cellStyle name="40% - Accent5 3 3 2" xfId="4660"/>
    <cellStyle name="40% - Accent5 3 3 2 2" xfId="4661"/>
    <cellStyle name="40% - Accent5 3 3 3" xfId="4662"/>
    <cellStyle name="40% - Accent5 3 4" xfId="495"/>
    <cellStyle name="40% - Accent5 3 4 2" xfId="4663"/>
    <cellStyle name="40% - Accent5 3 4 2 2" xfId="4664"/>
    <cellStyle name="40% - Accent5 3 4 3" xfId="4665"/>
    <cellStyle name="40% - Accent5 3 5" xfId="496"/>
    <cellStyle name="40% - Accent5 3 5 2" xfId="4666"/>
    <cellStyle name="40% - Accent5 3 6" xfId="4667"/>
    <cellStyle name="40% - Accent5 4" xfId="497"/>
    <cellStyle name="40% - Accent5 4 2" xfId="498"/>
    <cellStyle name="40% - Accent5 4 2 2" xfId="4668"/>
    <cellStyle name="40% - Accent5 4 2 2 2" xfId="4669"/>
    <cellStyle name="40% - Accent5 4 2 3" xfId="4670"/>
    <cellStyle name="40% - Accent5 4 3" xfId="499"/>
    <cellStyle name="40% - Accent5 4 3 2" xfId="4671"/>
    <cellStyle name="40% - Accent5 4 3 2 2" xfId="4672"/>
    <cellStyle name="40% - Accent5 4 3 3" xfId="4673"/>
    <cellStyle name="40% - Accent5 4 4" xfId="500"/>
    <cellStyle name="40% - Accent5 4 4 2" xfId="4674"/>
    <cellStyle name="40% - Accent5 4 4 2 2" xfId="4675"/>
    <cellStyle name="40% - Accent5 4 4 3" xfId="4676"/>
    <cellStyle name="40% - Accent5 4 5" xfId="501"/>
    <cellStyle name="40% - Accent5 4 5 2" xfId="4677"/>
    <cellStyle name="40% - Accent5 4 6" xfId="4678"/>
    <cellStyle name="40% - Accent5 5" xfId="502"/>
    <cellStyle name="40% - Accent5 5 2" xfId="503"/>
    <cellStyle name="40% - Accent5 5 2 2" xfId="4679"/>
    <cellStyle name="40% - Accent5 5 2 2 2" xfId="4680"/>
    <cellStyle name="40% - Accent5 5 2 3" xfId="4681"/>
    <cellStyle name="40% - Accent5 5 3" xfId="504"/>
    <cellStyle name="40% - Accent5 5 3 2" xfId="4682"/>
    <cellStyle name="40% - Accent5 5 3 2 2" xfId="4683"/>
    <cellStyle name="40% - Accent5 5 3 3" xfId="4684"/>
    <cellStyle name="40% - Accent5 5 4" xfId="505"/>
    <cellStyle name="40% - Accent5 5 4 2" xfId="4685"/>
    <cellStyle name="40% - Accent5 5 4 2 2" xfId="4686"/>
    <cellStyle name="40% - Accent5 5 4 3" xfId="4687"/>
    <cellStyle name="40% - Accent5 5 5" xfId="506"/>
    <cellStyle name="40% - Accent5 5 5 2" xfId="4688"/>
    <cellStyle name="40% - Accent5 5 6" xfId="4689"/>
    <cellStyle name="40% - Accent5 6" xfId="507"/>
    <cellStyle name="40% - Accent5 6 2" xfId="508"/>
    <cellStyle name="40% - Accent5 6 2 2" xfId="4690"/>
    <cellStyle name="40% - Accent5 6 2 2 2" xfId="4691"/>
    <cellStyle name="40% - Accent5 6 2 3" xfId="4692"/>
    <cellStyle name="40% - Accent5 6 3" xfId="509"/>
    <cellStyle name="40% - Accent5 6 4" xfId="510"/>
    <cellStyle name="40% - Accent5 6 4 2" xfId="4693"/>
    <cellStyle name="40% - Accent5 6 5" xfId="4694"/>
    <cellStyle name="40% - Accent5 7" xfId="511"/>
    <cellStyle name="40% - Accent5 7 10" xfId="4695"/>
    <cellStyle name="40% - Accent5 7 11" xfId="4696"/>
    <cellStyle name="40% - Accent5 7 12" xfId="4697"/>
    <cellStyle name="40% - Accent5 7 13" xfId="4698"/>
    <cellStyle name="40% - Accent5 7 14" xfId="4699"/>
    <cellStyle name="40% - Accent5 7 15" xfId="4700"/>
    <cellStyle name="40% - Accent5 7 16" xfId="4701"/>
    <cellStyle name="40% - Accent5 7 17" xfId="4702"/>
    <cellStyle name="40% - Accent5 7 18" xfId="4703"/>
    <cellStyle name="40% - Accent5 7 19" xfId="4704"/>
    <cellStyle name="40% - Accent5 7 2" xfId="512"/>
    <cellStyle name="40% - Accent5 7 2 10" xfId="4705"/>
    <cellStyle name="40% - Accent5 7 2 11" xfId="4706"/>
    <cellStyle name="40% - Accent5 7 2 12" xfId="4707"/>
    <cellStyle name="40% - Accent5 7 2 13" xfId="4708"/>
    <cellStyle name="40% - Accent5 7 2 14" xfId="4709"/>
    <cellStyle name="40% - Accent5 7 2 15" xfId="4710"/>
    <cellStyle name="40% - Accent5 7 2 16" xfId="4711"/>
    <cellStyle name="40% - Accent5 7 2 17" xfId="4712"/>
    <cellStyle name="40% - Accent5 7 2 18" xfId="4713"/>
    <cellStyle name="40% - Accent5 7 2 19" xfId="4714"/>
    <cellStyle name="40% - Accent5 7 2 2" xfId="4715"/>
    <cellStyle name="40% - Accent5 7 2 2 2" xfId="4716"/>
    <cellStyle name="40% - Accent5 7 2 2 2 2" xfId="4717"/>
    <cellStyle name="40% - Accent5 7 2 2 2 2 2" xfId="4718"/>
    <cellStyle name="40% - Accent5 7 2 2 2 2 3" xfId="4719"/>
    <cellStyle name="40% - Accent5 7 2 2 2 3" xfId="4720"/>
    <cellStyle name="40% - Accent5 7 2 2 2 3 2" xfId="4721"/>
    <cellStyle name="40% - Accent5 7 2 2 2 3 3" xfId="4722"/>
    <cellStyle name="40% - Accent5 7 2 2 2 4" xfId="4723"/>
    <cellStyle name="40% - Accent5 7 2 2 2 5" xfId="4724"/>
    <cellStyle name="40% - Accent5 7 2 2 3" xfId="4725"/>
    <cellStyle name="40% - Accent5 7 2 2 3 2" xfId="4726"/>
    <cellStyle name="40% - Accent5 7 2 2 3 2 2" xfId="4727"/>
    <cellStyle name="40% - Accent5 7 2 2 3 2 3" xfId="4728"/>
    <cellStyle name="40% - Accent5 7 2 2 3 3" xfId="4729"/>
    <cellStyle name="40% - Accent5 7 2 2 3 3 2" xfId="4730"/>
    <cellStyle name="40% - Accent5 7 2 2 3 3 3" xfId="4731"/>
    <cellStyle name="40% - Accent5 7 2 2 3 4" xfId="4732"/>
    <cellStyle name="40% - Accent5 7 2 2 3 5" xfId="4733"/>
    <cellStyle name="40% - Accent5 7 2 20" xfId="4734"/>
    <cellStyle name="40% - Accent5 7 2 21" xfId="4735"/>
    <cellStyle name="40% - Accent5 7 2 22" xfId="4736"/>
    <cellStyle name="40% - Accent5 7 2 23" xfId="4737"/>
    <cellStyle name="40% - Accent5 7 2 24" xfId="4738"/>
    <cellStyle name="40% - Accent5 7 2 24 2" xfId="4739"/>
    <cellStyle name="40% - Accent5 7 2 24 2 2" xfId="4740"/>
    <cellStyle name="40% - Accent5 7 2 24 2 3" xfId="4741"/>
    <cellStyle name="40% - Accent5 7 2 24 3" xfId="4742"/>
    <cellStyle name="40% - Accent5 7 2 24 3 2" xfId="4743"/>
    <cellStyle name="40% - Accent5 7 2 24 3 3" xfId="4744"/>
    <cellStyle name="40% - Accent5 7 2 24 4" xfId="4745"/>
    <cellStyle name="40% - Accent5 7 2 24 5" xfId="4746"/>
    <cellStyle name="40% - Accent5 7 2 25" xfId="4747"/>
    <cellStyle name="40% - Accent5 7 2 25 2" xfId="4748"/>
    <cellStyle name="40% - Accent5 7 2 25 2 2" xfId="4749"/>
    <cellStyle name="40% - Accent5 7 2 25 2 3" xfId="4750"/>
    <cellStyle name="40% - Accent5 7 2 25 3" xfId="4751"/>
    <cellStyle name="40% - Accent5 7 2 25 3 2" xfId="4752"/>
    <cellStyle name="40% - Accent5 7 2 25 3 3" xfId="4753"/>
    <cellStyle name="40% - Accent5 7 2 25 4" xfId="4754"/>
    <cellStyle name="40% - Accent5 7 2 25 5" xfId="4755"/>
    <cellStyle name="40% - Accent5 7 2 26" xfId="4756"/>
    <cellStyle name="40% - Accent5 7 2 26 2" xfId="4757"/>
    <cellStyle name="40% - Accent5 7 2 26 2 2" xfId="4758"/>
    <cellStyle name="40% - Accent5 7 2 26 2 3" xfId="4759"/>
    <cellStyle name="40% - Accent5 7 2 26 3" xfId="4760"/>
    <cellStyle name="40% - Accent5 7 2 26 3 2" xfId="4761"/>
    <cellStyle name="40% - Accent5 7 2 26 3 3" xfId="4762"/>
    <cellStyle name="40% - Accent5 7 2 26 4" xfId="4763"/>
    <cellStyle name="40% - Accent5 7 2 26 5" xfId="4764"/>
    <cellStyle name="40% - Accent5 7 2 27" xfId="4765"/>
    <cellStyle name="40% - Accent5 7 2 27 2" xfId="4766"/>
    <cellStyle name="40% - Accent5 7 2 27 2 2" xfId="4767"/>
    <cellStyle name="40% - Accent5 7 2 27 2 3" xfId="4768"/>
    <cellStyle name="40% - Accent5 7 2 27 3" xfId="4769"/>
    <cellStyle name="40% - Accent5 7 2 27 3 2" xfId="4770"/>
    <cellStyle name="40% - Accent5 7 2 27 3 3" xfId="4771"/>
    <cellStyle name="40% - Accent5 7 2 27 4" xfId="4772"/>
    <cellStyle name="40% - Accent5 7 2 27 5" xfId="4773"/>
    <cellStyle name="40% - Accent5 7 2 3" xfId="4774"/>
    <cellStyle name="40% - Accent5 7 2 4" xfId="4775"/>
    <cellStyle name="40% - Accent5 7 2 5" xfId="4776"/>
    <cellStyle name="40% - Accent5 7 2 6" xfId="4777"/>
    <cellStyle name="40% - Accent5 7 2 7" xfId="4778"/>
    <cellStyle name="40% - Accent5 7 2 8" xfId="4779"/>
    <cellStyle name="40% - Accent5 7 2 9" xfId="4780"/>
    <cellStyle name="40% - Accent5 7 20" xfId="4781"/>
    <cellStyle name="40% - Accent5 7 21" xfId="4782"/>
    <cellStyle name="40% - Accent5 7 22" xfId="4783"/>
    <cellStyle name="40% - Accent5 7 23" xfId="4784"/>
    <cellStyle name="40% - Accent5 7 24" xfId="4785"/>
    <cellStyle name="40% - Accent5 7 25" xfId="4786"/>
    <cellStyle name="40% - Accent5 7 25 2" xfId="4787"/>
    <cellStyle name="40% - Accent5 7 25 2 2" xfId="4788"/>
    <cellStyle name="40% - Accent5 7 25 2 3" xfId="4789"/>
    <cellStyle name="40% - Accent5 7 25 3" xfId="4790"/>
    <cellStyle name="40% - Accent5 7 25 3 2" xfId="4791"/>
    <cellStyle name="40% - Accent5 7 25 3 3" xfId="4792"/>
    <cellStyle name="40% - Accent5 7 25 4" xfId="4793"/>
    <cellStyle name="40% - Accent5 7 25 5" xfId="4794"/>
    <cellStyle name="40% - Accent5 7 26" xfId="4795"/>
    <cellStyle name="40% - Accent5 7 26 2" xfId="4796"/>
    <cellStyle name="40% - Accent5 7 26 2 2" xfId="4797"/>
    <cellStyle name="40% - Accent5 7 26 2 3" xfId="4798"/>
    <cellStyle name="40% - Accent5 7 26 3" xfId="4799"/>
    <cellStyle name="40% - Accent5 7 26 3 2" xfId="4800"/>
    <cellStyle name="40% - Accent5 7 26 3 3" xfId="4801"/>
    <cellStyle name="40% - Accent5 7 26 4" xfId="4802"/>
    <cellStyle name="40% - Accent5 7 26 5" xfId="4803"/>
    <cellStyle name="40% - Accent5 7 27" xfId="4804"/>
    <cellStyle name="40% - Accent5 7 27 2" xfId="4805"/>
    <cellStyle name="40% - Accent5 7 27 2 2" xfId="4806"/>
    <cellStyle name="40% - Accent5 7 27 2 3" xfId="4807"/>
    <cellStyle name="40% - Accent5 7 27 3" xfId="4808"/>
    <cellStyle name="40% - Accent5 7 27 3 2" xfId="4809"/>
    <cellStyle name="40% - Accent5 7 27 3 3" xfId="4810"/>
    <cellStyle name="40% - Accent5 7 27 4" xfId="4811"/>
    <cellStyle name="40% - Accent5 7 27 5" xfId="4812"/>
    <cellStyle name="40% - Accent5 7 28" xfId="4813"/>
    <cellStyle name="40% - Accent5 7 28 2" xfId="4814"/>
    <cellStyle name="40% - Accent5 7 28 2 2" xfId="4815"/>
    <cellStyle name="40% - Accent5 7 28 2 3" xfId="4816"/>
    <cellStyle name="40% - Accent5 7 28 3" xfId="4817"/>
    <cellStyle name="40% - Accent5 7 28 3 2" xfId="4818"/>
    <cellStyle name="40% - Accent5 7 28 3 3" xfId="4819"/>
    <cellStyle name="40% - Accent5 7 28 4" xfId="4820"/>
    <cellStyle name="40% - Accent5 7 28 5" xfId="4821"/>
    <cellStyle name="40% - Accent5 7 29" xfId="4822"/>
    <cellStyle name="40% - Accent5 7 3" xfId="513"/>
    <cellStyle name="40% - Accent5 7 3 2" xfId="4823"/>
    <cellStyle name="40% - Accent5 7 3 2 2" xfId="4824"/>
    <cellStyle name="40% - Accent5 7 3 2 2 2" xfId="4825"/>
    <cellStyle name="40% - Accent5 7 3 2 2 3" xfId="4826"/>
    <cellStyle name="40% - Accent5 7 3 2 3" xfId="4827"/>
    <cellStyle name="40% - Accent5 7 3 2 3 2" xfId="4828"/>
    <cellStyle name="40% - Accent5 7 3 2 3 3" xfId="4829"/>
    <cellStyle name="40% - Accent5 7 3 2 4" xfId="4830"/>
    <cellStyle name="40% - Accent5 7 3 2 5" xfId="4831"/>
    <cellStyle name="40% - Accent5 7 3 3" xfId="4832"/>
    <cellStyle name="40% - Accent5 7 3 3 2" xfId="4833"/>
    <cellStyle name="40% - Accent5 7 3 3 2 2" xfId="4834"/>
    <cellStyle name="40% - Accent5 7 3 3 2 3" xfId="4835"/>
    <cellStyle name="40% - Accent5 7 3 3 3" xfId="4836"/>
    <cellStyle name="40% - Accent5 7 3 3 3 2" xfId="4837"/>
    <cellStyle name="40% - Accent5 7 3 3 3 3" xfId="4838"/>
    <cellStyle name="40% - Accent5 7 3 3 4" xfId="4839"/>
    <cellStyle name="40% - Accent5 7 3 3 5" xfId="4840"/>
    <cellStyle name="40% - Accent5 7 4" xfId="4841"/>
    <cellStyle name="40% - Accent5 7 5" xfId="4842"/>
    <cellStyle name="40% - Accent5 7 6" xfId="4843"/>
    <cellStyle name="40% - Accent5 7 7" xfId="4844"/>
    <cellStyle name="40% - Accent5 7 8" xfId="4845"/>
    <cellStyle name="40% - Accent5 7 9" xfId="4846"/>
    <cellStyle name="40% - Accent5 8" xfId="514"/>
    <cellStyle name="40% - Accent5 8 10" xfId="4847"/>
    <cellStyle name="40% - Accent5 8 11" xfId="4848"/>
    <cellStyle name="40% - Accent5 8 12" xfId="4849"/>
    <cellStyle name="40% - Accent5 8 13" xfId="4850"/>
    <cellStyle name="40% - Accent5 8 14" xfId="4851"/>
    <cellStyle name="40% - Accent5 8 15" xfId="4852"/>
    <cellStyle name="40% - Accent5 8 16" xfId="4853"/>
    <cellStyle name="40% - Accent5 8 17" xfId="4854"/>
    <cellStyle name="40% - Accent5 8 18" xfId="4855"/>
    <cellStyle name="40% - Accent5 8 19" xfId="4856"/>
    <cellStyle name="40% - Accent5 8 2" xfId="515"/>
    <cellStyle name="40% - Accent5 8 2 2" xfId="4857"/>
    <cellStyle name="40% - Accent5 8 2 2 2" xfId="4858"/>
    <cellStyle name="40% - Accent5 8 2 2 2 2" xfId="4859"/>
    <cellStyle name="40% - Accent5 8 2 2 2 3" xfId="4860"/>
    <cellStyle name="40% - Accent5 8 2 2 3" xfId="4861"/>
    <cellStyle name="40% - Accent5 8 2 2 3 2" xfId="4862"/>
    <cellStyle name="40% - Accent5 8 2 2 3 3" xfId="4863"/>
    <cellStyle name="40% - Accent5 8 2 2 4" xfId="4864"/>
    <cellStyle name="40% - Accent5 8 2 2 5" xfId="4865"/>
    <cellStyle name="40% - Accent5 8 2 3" xfId="4866"/>
    <cellStyle name="40% - Accent5 8 2 3 2" xfId="4867"/>
    <cellStyle name="40% - Accent5 8 2 3 2 2" xfId="4868"/>
    <cellStyle name="40% - Accent5 8 2 3 2 3" xfId="4869"/>
    <cellStyle name="40% - Accent5 8 2 3 3" xfId="4870"/>
    <cellStyle name="40% - Accent5 8 2 3 3 2" xfId="4871"/>
    <cellStyle name="40% - Accent5 8 2 3 3 3" xfId="4872"/>
    <cellStyle name="40% - Accent5 8 2 3 4" xfId="4873"/>
    <cellStyle name="40% - Accent5 8 2 3 5" xfId="4874"/>
    <cellStyle name="40% - Accent5 8 20" xfId="4875"/>
    <cellStyle name="40% - Accent5 8 21" xfId="4876"/>
    <cellStyle name="40% - Accent5 8 22" xfId="4877"/>
    <cellStyle name="40% - Accent5 8 23" xfId="4878"/>
    <cellStyle name="40% - Accent5 8 24" xfId="4879"/>
    <cellStyle name="40% - Accent5 8 24 2" xfId="4880"/>
    <cellStyle name="40% - Accent5 8 24 2 2" xfId="4881"/>
    <cellStyle name="40% - Accent5 8 24 2 3" xfId="4882"/>
    <cellStyle name="40% - Accent5 8 24 3" xfId="4883"/>
    <cellStyle name="40% - Accent5 8 24 3 2" xfId="4884"/>
    <cellStyle name="40% - Accent5 8 24 3 3" xfId="4885"/>
    <cellStyle name="40% - Accent5 8 24 4" xfId="4886"/>
    <cellStyle name="40% - Accent5 8 24 5" xfId="4887"/>
    <cellStyle name="40% - Accent5 8 25" xfId="4888"/>
    <cellStyle name="40% - Accent5 8 25 2" xfId="4889"/>
    <cellStyle name="40% - Accent5 8 25 2 2" xfId="4890"/>
    <cellStyle name="40% - Accent5 8 25 2 3" xfId="4891"/>
    <cellStyle name="40% - Accent5 8 25 3" xfId="4892"/>
    <cellStyle name="40% - Accent5 8 25 3 2" xfId="4893"/>
    <cellStyle name="40% - Accent5 8 25 3 3" xfId="4894"/>
    <cellStyle name="40% - Accent5 8 25 4" xfId="4895"/>
    <cellStyle name="40% - Accent5 8 25 5" xfId="4896"/>
    <cellStyle name="40% - Accent5 8 26" xfId="4897"/>
    <cellStyle name="40% - Accent5 8 26 2" xfId="4898"/>
    <cellStyle name="40% - Accent5 8 26 2 2" xfId="4899"/>
    <cellStyle name="40% - Accent5 8 26 2 3" xfId="4900"/>
    <cellStyle name="40% - Accent5 8 26 3" xfId="4901"/>
    <cellStyle name="40% - Accent5 8 26 3 2" xfId="4902"/>
    <cellStyle name="40% - Accent5 8 26 3 3" xfId="4903"/>
    <cellStyle name="40% - Accent5 8 26 4" xfId="4904"/>
    <cellStyle name="40% - Accent5 8 26 5" xfId="4905"/>
    <cellStyle name="40% - Accent5 8 27" xfId="4906"/>
    <cellStyle name="40% - Accent5 8 27 2" xfId="4907"/>
    <cellStyle name="40% - Accent5 8 27 2 2" xfId="4908"/>
    <cellStyle name="40% - Accent5 8 27 2 3" xfId="4909"/>
    <cellStyle name="40% - Accent5 8 27 3" xfId="4910"/>
    <cellStyle name="40% - Accent5 8 27 3 2" xfId="4911"/>
    <cellStyle name="40% - Accent5 8 27 3 3" xfId="4912"/>
    <cellStyle name="40% - Accent5 8 27 4" xfId="4913"/>
    <cellStyle name="40% - Accent5 8 27 5" xfId="4914"/>
    <cellStyle name="40% - Accent5 8 28" xfId="4915"/>
    <cellStyle name="40% - Accent5 8 3" xfId="4916"/>
    <cellStyle name="40% - Accent5 8 3 2" xfId="4917"/>
    <cellStyle name="40% - Accent5 8 4" xfId="4918"/>
    <cellStyle name="40% - Accent5 8 5" xfId="4919"/>
    <cellStyle name="40% - Accent5 8 6" xfId="4920"/>
    <cellStyle name="40% - Accent5 8 7" xfId="4921"/>
    <cellStyle name="40% - Accent5 8 8" xfId="4922"/>
    <cellStyle name="40% - Accent5 8 9" xfId="4923"/>
    <cellStyle name="40% - Accent5 9" xfId="516"/>
    <cellStyle name="40% - Accent5 9 2" xfId="4924"/>
    <cellStyle name="40% - Accent5 9 2 2" xfId="4925"/>
    <cellStyle name="40% - Accent5 9 3" xfId="4926"/>
    <cellStyle name="40% - Accent5 9 4" xfId="4927"/>
    <cellStyle name="40% - Accent5 9 5" xfId="4928"/>
    <cellStyle name="40% - Accent5 9 6" xfId="4929"/>
    <cellStyle name="40% - Accent6 10" xfId="517"/>
    <cellStyle name="40% - Accent6 11" xfId="518"/>
    <cellStyle name="40% - Accent6 11 2" xfId="4930"/>
    <cellStyle name="40% - Accent6 11 2 2" xfId="4931"/>
    <cellStyle name="40% - Accent6 11 3" xfId="4932"/>
    <cellStyle name="40% - Accent6 12" xfId="4933"/>
    <cellStyle name="40% - Accent6 12 2" xfId="4934"/>
    <cellStyle name="40% - Accent6 12 2 2" xfId="4935"/>
    <cellStyle name="40% - Accent6 12 3" xfId="4936"/>
    <cellStyle name="40% - Accent6 13" xfId="4937"/>
    <cellStyle name="40% - Accent6 13 2" xfId="4938"/>
    <cellStyle name="40% - Accent6 14" xfId="4939"/>
    <cellStyle name="40% - Accent6 15" xfId="4940"/>
    <cellStyle name="40% - Accent6 16" xfId="4941"/>
    <cellStyle name="40% - Accent6 17" xfId="30"/>
    <cellStyle name="40% - Accent6 2" xfId="519"/>
    <cellStyle name="40% - Accent6 2 10" xfId="4942"/>
    <cellStyle name="40% - Accent6 2 11" xfId="4943"/>
    <cellStyle name="40% - Accent6 2 12" xfId="4944"/>
    <cellStyle name="40% - Accent6 2 13" xfId="4945"/>
    <cellStyle name="40% - Accent6 2 14" xfId="4946"/>
    <cellStyle name="40% - Accent6 2 15" xfId="4947"/>
    <cellStyle name="40% - Accent6 2 16" xfId="4948"/>
    <cellStyle name="40% - Accent6 2 17" xfId="4949"/>
    <cellStyle name="40% - Accent6 2 18" xfId="4950"/>
    <cellStyle name="40% - Accent6 2 19" xfId="4951"/>
    <cellStyle name="40% - Accent6 2 2" xfId="520"/>
    <cellStyle name="40% - Accent6 2 2 2" xfId="521"/>
    <cellStyle name="40% - Accent6 2 2 2 2" xfId="4952"/>
    <cellStyle name="40% - Accent6 2 2 2 2 2" xfId="4953"/>
    <cellStyle name="40% - Accent6 2 2 2 3" xfId="4954"/>
    <cellStyle name="40% - Accent6 2 2 3" xfId="522"/>
    <cellStyle name="40% - Accent6 2 2 3 2" xfId="4955"/>
    <cellStyle name="40% - Accent6 2 2 3 2 2" xfId="4956"/>
    <cellStyle name="40% - Accent6 2 2 3 3" xfId="4957"/>
    <cellStyle name="40% - Accent6 2 2 4" xfId="4958"/>
    <cellStyle name="40% - Accent6 2 2 4 2" xfId="4959"/>
    <cellStyle name="40% - Accent6 2 2 5" xfId="4960"/>
    <cellStyle name="40% - Accent6 2 20" xfId="4961"/>
    <cellStyle name="40% - Accent6 2 21" xfId="4962"/>
    <cellStyle name="40% - Accent6 2 22" xfId="4963"/>
    <cellStyle name="40% - Accent6 2 23" xfId="4964"/>
    <cellStyle name="40% - Accent6 2 24" xfId="4965"/>
    <cellStyle name="40% - Accent6 2 25" xfId="4966"/>
    <cellStyle name="40% - Accent6 2 26" xfId="4967"/>
    <cellStyle name="40% - Accent6 2 27" xfId="4968"/>
    <cellStyle name="40% - Accent6 2 28" xfId="4969"/>
    <cellStyle name="40% - Accent6 2 29" xfId="4970"/>
    <cellStyle name="40% - Accent6 2 3" xfId="523"/>
    <cellStyle name="40% - Accent6 2 30" xfId="4971"/>
    <cellStyle name="40% - Accent6 2 31" xfId="4972"/>
    <cellStyle name="40% - Accent6 2 32" xfId="4973"/>
    <cellStyle name="40% - Accent6 2 33" xfId="4974"/>
    <cellStyle name="40% - Accent6 2 34" xfId="4975"/>
    <cellStyle name="40% - Accent6 2 4" xfId="524"/>
    <cellStyle name="40% - Accent6 2 4 2" xfId="4976"/>
    <cellStyle name="40% - Accent6 2 4 2 2" xfId="4977"/>
    <cellStyle name="40% - Accent6 2 4 3" xfId="4978"/>
    <cellStyle name="40% - Accent6 2 5" xfId="525"/>
    <cellStyle name="40% - Accent6 2 6" xfId="4979"/>
    <cellStyle name="40% - Accent6 2 6 2" xfId="4980"/>
    <cellStyle name="40% - Accent6 2 7" xfId="4981"/>
    <cellStyle name="40% - Accent6 2 8" xfId="4982"/>
    <cellStyle name="40% - Accent6 2 9" xfId="4983"/>
    <cellStyle name="40% - Accent6 3" xfId="526"/>
    <cellStyle name="40% - Accent6 3 2" xfId="527"/>
    <cellStyle name="40% - Accent6 3 2 2" xfId="4984"/>
    <cellStyle name="40% - Accent6 3 2 2 2" xfId="4985"/>
    <cellStyle name="40% - Accent6 3 2 3" xfId="4986"/>
    <cellStyle name="40% - Accent6 3 3" xfId="528"/>
    <cellStyle name="40% - Accent6 3 3 2" xfId="4987"/>
    <cellStyle name="40% - Accent6 3 3 2 2" xfId="4988"/>
    <cellStyle name="40% - Accent6 3 3 3" xfId="4989"/>
    <cellStyle name="40% - Accent6 3 4" xfId="529"/>
    <cellStyle name="40% - Accent6 3 4 2" xfId="4990"/>
    <cellStyle name="40% - Accent6 3 4 2 2" xfId="4991"/>
    <cellStyle name="40% - Accent6 3 4 3" xfId="4992"/>
    <cellStyle name="40% - Accent6 3 5" xfId="530"/>
    <cellStyle name="40% - Accent6 3 5 2" xfId="4993"/>
    <cellStyle name="40% - Accent6 3 6" xfId="4994"/>
    <cellStyle name="40% - Accent6 4" xfId="531"/>
    <cellStyle name="40% - Accent6 4 2" xfId="532"/>
    <cellStyle name="40% - Accent6 4 2 2" xfId="4995"/>
    <cellStyle name="40% - Accent6 4 2 2 2" xfId="4996"/>
    <cellStyle name="40% - Accent6 4 2 3" xfId="4997"/>
    <cellStyle name="40% - Accent6 4 3" xfId="533"/>
    <cellStyle name="40% - Accent6 4 3 2" xfId="4998"/>
    <cellStyle name="40% - Accent6 4 3 2 2" xfId="4999"/>
    <cellStyle name="40% - Accent6 4 3 3" xfId="5000"/>
    <cellStyle name="40% - Accent6 4 4" xfId="534"/>
    <cellStyle name="40% - Accent6 4 4 2" xfId="5001"/>
    <cellStyle name="40% - Accent6 4 4 2 2" xfId="5002"/>
    <cellStyle name="40% - Accent6 4 4 3" xfId="5003"/>
    <cellStyle name="40% - Accent6 4 5" xfId="535"/>
    <cellStyle name="40% - Accent6 4 5 2" xfId="5004"/>
    <cellStyle name="40% - Accent6 4 6" xfId="5005"/>
    <cellStyle name="40% - Accent6 5" xfId="536"/>
    <cellStyle name="40% - Accent6 5 2" xfId="537"/>
    <cellStyle name="40% - Accent6 5 2 2" xfId="5006"/>
    <cellStyle name="40% - Accent6 5 2 2 2" xfId="5007"/>
    <cellStyle name="40% - Accent6 5 2 3" xfId="5008"/>
    <cellStyle name="40% - Accent6 5 3" xfId="538"/>
    <cellStyle name="40% - Accent6 5 3 2" xfId="5009"/>
    <cellStyle name="40% - Accent6 5 3 2 2" xfId="5010"/>
    <cellStyle name="40% - Accent6 5 3 3" xfId="5011"/>
    <cellStyle name="40% - Accent6 5 4" xfId="539"/>
    <cellStyle name="40% - Accent6 5 4 2" xfId="5012"/>
    <cellStyle name="40% - Accent6 5 4 2 2" xfId="5013"/>
    <cellStyle name="40% - Accent6 5 4 3" xfId="5014"/>
    <cellStyle name="40% - Accent6 5 5" xfId="540"/>
    <cellStyle name="40% - Accent6 5 5 2" xfId="5015"/>
    <cellStyle name="40% - Accent6 5 6" xfId="5016"/>
    <cellStyle name="40% - Accent6 6" xfId="541"/>
    <cellStyle name="40% - Accent6 6 2" xfId="542"/>
    <cellStyle name="40% - Accent6 6 2 2" xfId="5017"/>
    <cellStyle name="40% - Accent6 6 2 2 2" xfId="5018"/>
    <cellStyle name="40% - Accent6 6 2 3" xfId="5019"/>
    <cellStyle name="40% - Accent6 6 3" xfId="543"/>
    <cellStyle name="40% - Accent6 6 4" xfId="544"/>
    <cellStyle name="40% - Accent6 6 4 2" xfId="5020"/>
    <cellStyle name="40% - Accent6 6 5" xfId="5021"/>
    <cellStyle name="40% - Accent6 7" xfId="545"/>
    <cellStyle name="40% - Accent6 7 10" xfId="5022"/>
    <cellStyle name="40% - Accent6 7 11" xfId="5023"/>
    <cellStyle name="40% - Accent6 7 12" xfId="5024"/>
    <cellStyle name="40% - Accent6 7 13" xfId="5025"/>
    <cellStyle name="40% - Accent6 7 14" xfId="5026"/>
    <cellStyle name="40% - Accent6 7 15" xfId="5027"/>
    <cellStyle name="40% - Accent6 7 16" xfId="5028"/>
    <cellStyle name="40% - Accent6 7 17" xfId="5029"/>
    <cellStyle name="40% - Accent6 7 18" xfId="5030"/>
    <cellStyle name="40% - Accent6 7 19" xfId="5031"/>
    <cellStyle name="40% - Accent6 7 2" xfId="546"/>
    <cellStyle name="40% - Accent6 7 2 10" xfId="5032"/>
    <cellStyle name="40% - Accent6 7 2 11" xfId="5033"/>
    <cellStyle name="40% - Accent6 7 2 12" xfId="5034"/>
    <cellStyle name="40% - Accent6 7 2 13" xfId="5035"/>
    <cellStyle name="40% - Accent6 7 2 14" xfId="5036"/>
    <cellStyle name="40% - Accent6 7 2 15" xfId="5037"/>
    <cellStyle name="40% - Accent6 7 2 16" xfId="5038"/>
    <cellStyle name="40% - Accent6 7 2 17" xfId="5039"/>
    <cellStyle name="40% - Accent6 7 2 18" xfId="5040"/>
    <cellStyle name="40% - Accent6 7 2 19" xfId="5041"/>
    <cellStyle name="40% - Accent6 7 2 2" xfId="5042"/>
    <cellStyle name="40% - Accent6 7 2 2 2" xfId="5043"/>
    <cellStyle name="40% - Accent6 7 2 2 2 2" xfId="5044"/>
    <cellStyle name="40% - Accent6 7 2 2 2 2 2" xfId="5045"/>
    <cellStyle name="40% - Accent6 7 2 2 2 2 3" xfId="5046"/>
    <cellStyle name="40% - Accent6 7 2 2 2 3" xfId="5047"/>
    <cellStyle name="40% - Accent6 7 2 2 2 3 2" xfId="5048"/>
    <cellStyle name="40% - Accent6 7 2 2 2 3 3" xfId="5049"/>
    <cellStyle name="40% - Accent6 7 2 2 2 4" xfId="5050"/>
    <cellStyle name="40% - Accent6 7 2 2 2 5" xfId="5051"/>
    <cellStyle name="40% - Accent6 7 2 2 3" xfId="5052"/>
    <cellStyle name="40% - Accent6 7 2 2 3 2" xfId="5053"/>
    <cellStyle name="40% - Accent6 7 2 2 3 2 2" xfId="5054"/>
    <cellStyle name="40% - Accent6 7 2 2 3 2 3" xfId="5055"/>
    <cellStyle name="40% - Accent6 7 2 2 3 3" xfId="5056"/>
    <cellStyle name="40% - Accent6 7 2 2 3 3 2" xfId="5057"/>
    <cellStyle name="40% - Accent6 7 2 2 3 3 3" xfId="5058"/>
    <cellStyle name="40% - Accent6 7 2 2 3 4" xfId="5059"/>
    <cellStyle name="40% - Accent6 7 2 2 3 5" xfId="5060"/>
    <cellStyle name="40% - Accent6 7 2 20" xfId="5061"/>
    <cellStyle name="40% - Accent6 7 2 21" xfId="5062"/>
    <cellStyle name="40% - Accent6 7 2 22" xfId="5063"/>
    <cellStyle name="40% - Accent6 7 2 23" xfId="5064"/>
    <cellStyle name="40% - Accent6 7 2 24" xfId="5065"/>
    <cellStyle name="40% - Accent6 7 2 24 2" xfId="5066"/>
    <cellStyle name="40% - Accent6 7 2 24 2 2" xfId="5067"/>
    <cellStyle name="40% - Accent6 7 2 24 2 3" xfId="5068"/>
    <cellStyle name="40% - Accent6 7 2 24 3" xfId="5069"/>
    <cellStyle name="40% - Accent6 7 2 24 3 2" xfId="5070"/>
    <cellStyle name="40% - Accent6 7 2 24 3 3" xfId="5071"/>
    <cellStyle name="40% - Accent6 7 2 24 4" xfId="5072"/>
    <cellStyle name="40% - Accent6 7 2 24 5" xfId="5073"/>
    <cellStyle name="40% - Accent6 7 2 25" xfId="5074"/>
    <cellStyle name="40% - Accent6 7 2 25 2" xfId="5075"/>
    <cellStyle name="40% - Accent6 7 2 25 2 2" xfId="5076"/>
    <cellStyle name="40% - Accent6 7 2 25 2 3" xfId="5077"/>
    <cellStyle name="40% - Accent6 7 2 25 3" xfId="5078"/>
    <cellStyle name="40% - Accent6 7 2 25 3 2" xfId="5079"/>
    <cellStyle name="40% - Accent6 7 2 25 3 3" xfId="5080"/>
    <cellStyle name="40% - Accent6 7 2 25 4" xfId="5081"/>
    <cellStyle name="40% - Accent6 7 2 25 5" xfId="5082"/>
    <cellStyle name="40% - Accent6 7 2 26" xfId="5083"/>
    <cellStyle name="40% - Accent6 7 2 26 2" xfId="5084"/>
    <cellStyle name="40% - Accent6 7 2 26 2 2" xfId="5085"/>
    <cellStyle name="40% - Accent6 7 2 26 2 3" xfId="5086"/>
    <cellStyle name="40% - Accent6 7 2 26 3" xfId="5087"/>
    <cellStyle name="40% - Accent6 7 2 26 3 2" xfId="5088"/>
    <cellStyle name="40% - Accent6 7 2 26 3 3" xfId="5089"/>
    <cellStyle name="40% - Accent6 7 2 26 4" xfId="5090"/>
    <cellStyle name="40% - Accent6 7 2 26 5" xfId="5091"/>
    <cellStyle name="40% - Accent6 7 2 27" xfId="5092"/>
    <cellStyle name="40% - Accent6 7 2 27 2" xfId="5093"/>
    <cellStyle name="40% - Accent6 7 2 27 2 2" xfId="5094"/>
    <cellStyle name="40% - Accent6 7 2 27 2 3" xfId="5095"/>
    <cellStyle name="40% - Accent6 7 2 27 3" xfId="5096"/>
    <cellStyle name="40% - Accent6 7 2 27 3 2" xfId="5097"/>
    <cellStyle name="40% - Accent6 7 2 27 3 3" xfId="5098"/>
    <cellStyle name="40% - Accent6 7 2 27 4" xfId="5099"/>
    <cellStyle name="40% - Accent6 7 2 27 5" xfId="5100"/>
    <cellStyle name="40% - Accent6 7 2 3" xfId="5101"/>
    <cellStyle name="40% - Accent6 7 2 4" xfId="5102"/>
    <cellStyle name="40% - Accent6 7 2 5" xfId="5103"/>
    <cellStyle name="40% - Accent6 7 2 6" xfId="5104"/>
    <cellStyle name="40% - Accent6 7 2 7" xfId="5105"/>
    <cellStyle name="40% - Accent6 7 2 8" xfId="5106"/>
    <cellStyle name="40% - Accent6 7 2 9" xfId="5107"/>
    <cellStyle name="40% - Accent6 7 20" xfId="5108"/>
    <cellStyle name="40% - Accent6 7 21" xfId="5109"/>
    <cellStyle name="40% - Accent6 7 22" xfId="5110"/>
    <cellStyle name="40% - Accent6 7 23" xfId="5111"/>
    <cellStyle name="40% - Accent6 7 24" xfId="5112"/>
    <cellStyle name="40% - Accent6 7 25" xfId="5113"/>
    <cellStyle name="40% - Accent6 7 25 2" xfId="5114"/>
    <cellStyle name="40% - Accent6 7 25 2 2" xfId="5115"/>
    <cellStyle name="40% - Accent6 7 25 2 3" xfId="5116"/>
    <cellStyle name="40% - Accent6 7 25 3" xfId="5117"/>
    <cellStyle name="40% - Accent6 7 25 3 2" xfId="5118"/>
    <cellStyle name="40% - Accent6 7 25 3 3" xfId="5119"/>
    <cellStyle name="40% - Accent6 7 25 4" xfId="5120"/>
    <cellStyle name="40% - Accent6 7 25 5" xfId="5121"/>
    <cellStyle name="40% - Accent6 7 26" xfId="5122"/>
    <cellStyle name="40% - Accent6 7 26 2" xfId="5123"/>
    <cellStyle name="40% - Accent6 7 26 2 2" xfId="5124"/>
    <cellStyle name="40% - Accent6 7 26 2 3" xfId="5125"/>
    <cellStyle name="40% - Accent6 7 26 3" xfId="5126"/>
    <cellStyle name="40% - Accent6 7 26 3 2" xfId="5127"/>
    <cellStyle name="40% - Accent6 7 26 3 3" xfId="5128"/>
    <cellStyle name="40% - Accent6 7 26 4" xfId="5129"/>
    <cellStyle name="40% - Accent6 7 26 5" xfId="5130"/>
    <cellStyle name="40% - Accent6 7 27" xfId="5131"/>
    <cellStyle name="40% - Accent6 7 27 2" xfId="5132"/>
    <cellStyle name="40% - Accent6 7 27 2 2" xfId="5133"/>
    <cellStyle name="40% - Accent6 7 27 2 3" xfId="5134"/>
    <cellStyle name="40% - Accent6 7 27 3" xfId="5135"/>
    <cellStyle name="40% - Accent6 7 27 3 2" xfId="5136"/>
    <cellStyle name="40% - Accent6 7 27 3 3" xfId="5137"/>
    <cellStyle name="40% - Accent6 7 27 4" xfId="5138"/>
    <cellStyle name="40% - Accent6 7 27 5" xfId="5139"/>
    <cellStyle name="40% - Accent6 7 28" xfId="5140"/>
    <cellStyle name="40% - Accent6 7 28 2" xfId="5141"/>
    <cellStyle name="40% - Accent6 7 28 2 2" xfId="5142"/>
    <cellStyle name="40% - Accent6 7 28 2 3" xfId="5143"/>
    <cellStyle name="40% - Accent6 7 28 3" xfId="5144"/>
    <cellStyle name="40% - Accent6 7 28 3 2" xfId="5145"/>
    <cellStyle name="40% - Accent6 7 28 3 3" xfId="5146"/>
    <cellStyle name="40% - Accent6 7 28 4" xfId="5147"/>
    <cellStyle name="40% - Accent6 7 28 5" xfId="5148"/>
    <cellStyle name="40% - Accent6 7 29" xfId="5149"/>
    <cellStyle name="40% - Accent6 7 3" xfId="547"/>
    <cellStyle name="40% - Accent6 7 3 2" xfId="5150"/>
    <cellStyle name="40% - Accent6 7 3 2 2" xfId="5151"/>
    <cellStyle name="40% - Accent6 7 3 2 2 2" xfId="5152"/>
    <cellStyle name="40% - Accent6 7 3 2 2 3" xfId="5153"/>
    <cellStyle name="40% - Accent6 7 3 2 3" xfId="5154"/>
    <cellStyle name="40% - Accent6 7 3 2 3 2" xfId="5155"/>
    <cellStyle name="40% - Accent6 7 3 2 3 3" xfId="5156"/>
    <cellStyle name="40% - Accent6 7 3 2 4" xfId="5157"/>
    <cellStyle name="40% - Accent6 7 3 2 5" xfId="5158"/>
    <cellStyle name="40% - Accent6 7 3 3" xfId="5159"/>
    <cellStyle name="40% - Accent6 7 3 3 2" xfId="5160"/>
    <cellStyle name="40% - Accent6 7 3 3 2 2" xfId="5161"/>
    <cellStyle name="40% - Accent6 7 3 3 2 3" xfId="5162"/>
    <cellStyle name="40% - Accent6 7 3 3 3" xfId="5163"/>
    <cellStyle name="40% - Accent6 7 3 3 3 2" xfId="5164"/>
    <cellStyle name="40% - Accent6 7 3 3 3 3" xfId="5165"/>
    <cellStyle name="40% - Accent6 7 3 3 4" xfId="5166"/>
    <cellStyle name="40% - Accent6 7 3 3 5" xfId="5167"/>
    <cellStyle name="40% - Accent6 7 4" xfId="548"/>
    <cellStyle name="40% - Accent6 7 4 2" xfId="5168"/>
    <cellStyle name="40% - Accent6 7 5" xfId="5169"/>
    <cellStyle name="40% - Accent6 7 6" xfId="5170"/>
    <cellStyle name="40% - Accent6 7 7" xfId="5171"/>
    <cellStyle name="40% - Accent6 7 8" xfId="5172"/>
    <cellStyle name="40% - Accent6 7 9" xfId="5173"/>
    <cellStyle name="40% - Accent6 8" xfId="549"/>
    <cellStyle name="40% - Accent6 8 10" xfId="5174"/>
    <cellStyle name="40% - Accent6 8 11" xfId="5175"/>
    <cellStyle name="40% - Accent6 8 12" xfId="5176"/>
    <cellStyle name="40% - Accent6 8 13" xfId="5177"/>
    <cellStyle name="40% - Accent6 8 14" xfId="5178"/>
    <cellStyle name="40% - Accent6 8 15" xfId="5179"/>
    <cellStyle name="40% - Accent6 8 16" xfId="5180"/>
    <cellStyle name="40% - Accent6 8 17" xfId="5181"/>
    <cellStyle name="40% - Accent6 8 18" xfId="5182"/>
    <cellStyle name="40% - Accent6 8 19" xfId="5183"/>
    <cellStyle name="40% - Accent6 8 2" xfId="550"/>
    <cellStyle name="40% - Accent6 8 2 2" xfId="5184"/>
    <cellStyle name="40% - Accent6 8 2 2 2" xfId="5185"/>
    <cellStyle name="40% - Accent6 8 2 2 2 2" xfId="5186"/>
    <cellStyle name="40% - Accent6 8 2 2 2 3" xfId="5187"/>
    <cellStyle name="40% - Accent6 8 2 2 3" xfId="5188"/>
    <cellStyle name="40% - Accent6 8 2 2 3 2" xfId="5189"/>
    <cellStyle name="40% - Accent6 8 2 2 3 3" xfId="5190"/>
    <cellStyle name="40% - Accent6 8 2 2 4" xfId="5191"/>
    <cellStyle name="40% - Accent6 8 2 2 5" xfId="5192"/>
    <cellStyle name="40% - Accent6 8 2 3" xfId="5193"/>
    <cellStyle name="40% - Accent6 8 2 3 2" xfId="5194"/>
    <cellStyle name="40% - Accent6 8 2 3 2 2" xfId="5195"/>
    <cellStyle name="40% - Accent6 8 2 3 2 3" xfId="5196"/>
    <cellStyle name="40% - Accent6 8 2 3 3" xfId="5197"/>
    <cellStyle name="40% - Accent6 8 2 3 3 2" xfId="5198"/>
    <cellStyle name="40% - Accent6 8 2 3 3 3" xfId="5199"/>
    <cellStyle name="40% - Accent6 8 2 3 4" xfId="5200"/>
    <cellStyle name="40% - Accent6 8 2 3 5" xfId="5201"/>
    <cellStyle name="40% - Accent6 8 20" xfId="5202"/>
    <cellStyle name="40% - Accent6 8 21" xfId="5203"/>
    <cellStyle name="40% - Accent6 8 22" xfId="5204"/>
    <cellStyle name="40% - Accent6 8 23" xfId="5205"/>
    <cellStyle name="40% - Accent6 8 24" xfId="5206"/>
    <cellStyle name="40% - Accent6 8 24 2" xfId="5207"/>
    <cellStyle name="40% - Accent6 8 24 2 2" xfId="5208"/>
    <cellStyle name="40% - Accent6 8 24 2 3" xfId="5209"/>
    <cellStyle name="40% - Accent6 8 24 3" xfId="5210"/>
    <cellStyle name="40% - Accent6 8 24 3 2" xfId="5211"/>
    <cellStyle name="40% - Accent6 8 24 3 3" xfId="5212"/>
    <cellStyle name="40% - Accent6 8 24 4" xfId="5213"/>
    <cellStyle name="40% - Accent6 8 24 5" xfId="5214"/>
    <cellStyle name="40% - Accent6 8 25" xfId="5215"/>
    <cellStyle name="40% - Accent6 8 25 2" xfId="5216"/>
    <cellStyle name="40% - Accent6 8 25 2 2" xfId="5217"/>
    <cellStyle name="40% - Accent6 8 25 2 3" xfId="5218"/>
    <cellStyle name="40% - Accent6 8 25 3" xfId="5219"/>
    <cellStyle name="40% - Accent6 8 25 3 2" xfId="5220"/>
    <cellStyle name="40% - Accent6 8 25 3 3" xfId="5221"/>
    <cellStyle name="40% - Accent6 8 25 4" xfId="5222"/>
    <cellStyle name="40% - Accent6 8 25 5" xfId="5223"/>
    <cellStyle name="40% - Accent6 8 26" xfId="5224"/>
    <cellStyle name="40% - Accent6 8 26 2" xfId="5225"/>
    <cellStyle name="40% - Accent6 8 26 2 2" xfId="5226"/>
    <cellStyle name="40% - Accent6 8 26 2 3" xfId="5227"/>
    <cellStyle name="40% - Accent6 8 26 3" xfId="5228"/>
    <cellStyle name="40% - Accent6 8 26 3 2" xfId="5229"/>
    <cellStyle name="40% - Accent6 8 26 3 3" xfId="5230"/>
    <cellStyle name="40% - Accent6 8 26 4" xfId="5231"/>
    <cellStyle name="40% - Accent6 8 26 5" xfId="5232"/>
    <cellStyle name="40% - Accent6 8 27" xfId="5233"/>
    <cellStyle name="40% - Accent6 8 27 2" xfId="5234"/>
    <cellStyle name="40% - Accent6 8 27 2 2" xfId="5235"/>
    <cellStyle name="40% - Accent6 8 27 2 3" xfId="5236"/>
    <cellStyle name="40% - Accent6 8 27 3" xfId="5237"/>
    <cellStyle name="40% - Accent6 8 27 3 2" xfId="5238"/>
    <cellStyle name="40% - Accent6 8 27 3 3" xfId="5239"/>
    <cellStyle name="40% - Accent6 8 27 4" xfId="5240"/>
    <cellStyle name="40% - Accent6 8 27 5" xfId="5241"/>
    <cellStyle name="40% - Accent6 8 28" xfId="5242"/>
    <cellStyle name="40% - Accent6 8 3" xfId="5243"/>
    <cellStyle name="40% - Accent6 8 3 2" xfId="5244"/>
    <cellStyle name="40% - Accent6 8 4" xfId="5245"/>
    <cellStyle name="40% - Accent6 8 5" xfId="5246"/>
    <cellStyle name="40% - Accent6 8 6" xfId="5247"/>
    <cellStyle name="40% - Accent6 8 7" xfId="5248"/>
    <cellStyle name="40% - Accent6 8 8" xfId="5249"/>
    <cellStyle name="40% - Accent6 8 9" xfId="5250"/>
    <cellStyle name="40% - Accent6 9" xfId="551"/>
    <cellStyle name="40% - Accent6 9 2" xfId="5251"/>
    <cellStyle name="40% - Accent6 9 2 2" xfId="5252"/>
    <cellStyle name="40% - Accent6 9 3" xfId="5253"/>
    <cellStyle name="40% - Accent6 9 4" xfId="5254"/>
    <cellStyle name="40% - Accent6 9 5" xfId="5255"/>
    <cellStyle name="40% - Accent6 9 6" xfId="5256"/>
    <cellStyle name="60% - Accent1 10" xfId="5257"/>
    <cellStyle name="60% - Accent1 11" xfId="5258"/>
    <cellStyle name="60% - Accent1 12" xfId="5259"/>
    <cellStyle name="60% - Accent1 13" xfId="5260"/>
    <cellStyle name="60% - Accent1 14" xfId="31"/>
    <cellStyle name="60% - Accent1 2" xfId="552"/>
    <cellStyle name="60% - Accent1 2 10" xfId="5261"/>
    <cellStyle name="60% - Accent1 2 11" xfId="5262"/>
    <cellStyle name="60% - Accent1 2 12" xfId="5263"/>
    <cellStyle name="60% - Accent1 2 13" xfId="5264"/>
    <cellStyle name="60% - Accent1 2 14" xfId="5265"/>
    <cellStyle name="60% - Accent1 2 15" xfId="5266"/>
    <cellStyle name="60% - Accent1 2 16" xfId="5267"/>
    <cellStyle name="60% - Accent1 2 17" xfId="5268"/>
    <cellStyle name="60% - Accent1 2 18" xfId="5269"/>
    <cellStyle name="60% - Accent1 2 19" xfId="5270"/>
    <cellStyle name="60% - Accent1 2 2" xfId="553"/>
    <cellStyle name="60% - Accent1 2 2 2" xfId="5271"/>
    <cellStyle name="60% - Accent1 2 20" xfId="5272"/>
    <cellStyle name="60% - Accent1 2 21" xfId="5273"/>
    <cellStyle name="60% - Accent1 2 22" xfId="5274"/>
    <cellStyle name="60% - Accent1 2 23" xfId="5275"/>
    <cellStyle name="60% - Accent1 2 24" xfId="5276"/>
    <cellStyle name="60% - Accent1 2 25" xfId="5277"/>
    <cellStyle name="60% - Accent1 2 26" xfId="5278"/>
    <cellStyle name="60% - Accent1 2 27" xfId="5279"/>
    <cellStyle name="60% - Accent1 2 28" xfId="5280"/>
    <cellStyle name="60% - Accent1 2 29" xfId="5281"/>
    <cellStyle name="60% - Accent1 2 3" xfId="5282"/>
    <cellStyle name="60% - Accent1 2 30" xfId="5283"/>
    <cellStyle name="60% - Accent1 2 31" xfId="5284"/>
    <cellStyle name="60% - Accent1 2 32" xfId="5285"/>
    <cellStyle name="60% - Accent1 2 33" xfId="5286"/>
    <cellStyle name="60% - Accent1 2 34" xfId="5287"/>
    <cellStyle name="60% - Accent1 2 35" xfId="5288"/>
    <cellStyle name="60% - Accent1 2 4" xfId="5289"/>
    <cellStyle name="60% - Accent1 2 5" xfId="5290"/>
    <cellStyle name="60% - Accent1 2 6" xfId="5291"/>
    <cellStyle name="60% - Accent1 2 6 10" xfId="5292"/>
    <cellStyle name="60% - Accent1 2 6 11" xfId="5293"/>
    <cellStyle name="60% - Accent1 2 6 12" xfId="5294"/>
    <cellStyle name="60% - Accent1 2 6 13" xfId="5295"/>
    <cellStyle name="60% - Accent1 2 6 14" xfId="5296"/>
    <cellStyle name="60% - Accent1 2 6 15" xfId="5297"/>
    <cellStyle name="60% - Accent1 2 6 16" xfId="5298"/>
    <cellStyle name="60% - Accent1 2 6 17" xfId="5299"/>
    <cellStyle name="60% - Accent1 2 6 18" xfId="5300"/>
    <cellStyle name="60% - Accent1 2 6 19" xfId="5301"/>
    <cellStyle name="60% - Accent1 2 6 2" xfId="5302"/>
    <cellStyle name="60% - Accent1 2 6 20" xfId="5303"/>
    <cellStyle name="60% - Accent1 2 6 21" xfId="5304"/>
    <cellStyle name="60% - Accent1 2 6 22" xfId="5305"/>
    <cellStyle name="60% - Accent1 2 6 23" xfId="5306"/>
    <cellStyle name="60% - Accent1 2 6 24" xfId="5307"/>
    <cellStyle name="60% - Accent1 2 6 25" xfId="5308"/>
    <cellStyle name="60% - Accent1 2 6 26" xfId="5309"/>
    <cellStyle name="60% - Accent1 2 6 27" xfId="5310"/>
    <cellStyle name="60% - Accent1 2 6 3" xfId="5311"/>
    <cellStyle name="60% - Accent1 2 6 4" xfId="5312"/>
    <cellStyle name="60% - Accent1 2 6 5" xfId="5313"/>
    <cellStyle name="60% - Accent1 2 6 6" xfId="5314"/>
    <cellStyle name="60% - Accent1 2 6 7" xfId="5315"/>
    <cellStyle name="60% - Accent1 2 6 8" xfId="5316"/>
    <cellStyle name="60% - Accent1 2 6 9" xfId="5317"/>
    <cellStyle name="60% - Accent1 2 7" xfId="5318"/>
    <cellStyle name="60% - Accent1 2 8" xfId="5319"/>
    <cellStyle name="60% - Accent1 2 9" xfId="5320"/>
    <cellStyle name="60% - Accent1 3" xfId="554"/>
    <cellStyle name="60% - Accent1 3 2" xfId="5321"/>
    <cellStyle name="60% - Accent1 4" xfId="555"/>
    <cellStyle name="60% - Accent1 4 2" xfId="5322"/>
    <cellStyle name="60% - Accent1 5" xfId="556"/>
    <cellStyle name="60% - Accent1 5 2" xfId="5323"/>
    <cellStyle name="60% - Accent1 6" xfId="557"/>
    <cellStyle name="60% - Accent1 6 2" xfId="558"/>
    <cellStyle name="60% - Accent1 7" xfId="559"/>
    <cellStyle name="60% - Accent1 7 10" xfId="5324"/>
    <cellStyle name="60% - Accent1 7 11" xfId="5325"/>
    <cellStyle name="60% - Accent1 7 12" xfId="5326"/>
    <cellStyle name="60% - Accent1 7 13" xfId="5327"/>
    <cellStyle name="60% - Accent1 7 14" xfId="5328"/>
    <cellStyle name="60% - Accent1 7 15" xfId="5329"/>
    <cellStyle name="60% - Accent1 7 16" xfId="5330"/>
    <cellStyle name="60% - Accent1 7 17" xfId="5331"/>
    <cellStyle name="60% - Accent1 7 18" xfId="5332"/>
    <cellStyle name="60% - Accent1 7 19" xfId="5333"/>
    <cellStyle name="60% - Accent1 7 2" xfId="560"/>
    <cellStyle name="60% - Accent1 7 20" xfId="5334"/>
    <cellStyle name="60% - Accent1 7 21" xfId="5335"/>
    <cellStyle name="60% - Accent1 7 22" xfId="5336"/>
    <cellStyle name="60% - Accent1 7 23" xfId="5337"/>
    <cellStyle name="60% - Accent1 7 24" xfId="5338"/>
    <cellStyle name="60% - Accent1 7 25" xfId="5339"/>
    <cellStyle name="60% - Accent1 7 26" xfId="5340"/>
    <cellStyle name="60% - Accent1 7 27" xfId="5341"/>
    <cellStyle name="60% - Accent1 7 28" xfId="5342"/>
    <cellStyle name="60% - Accent1 7 3" xfId="5343"/>
    <cellStyle name="60% - Accent1 7 4" xfId="5344"/>
    <cellStyle name="60% - Accent1 7 5" xfId="5345"/>
    <cellStyle name="60% - Accent1 7 6" xfId="5346"/>
    <cellStyle name="60% - Accent1 7 7" xfId="5347"/>
    <cellStyle name="60% - Accent1 7 8" xfId="5348"/>
    <cellStyle name="60% - Accent1 7 9" xfId="5349"/>
    <cellStyle name="60% - Accent1 8" xfId="561"/>
    <cellStyle name="60% - Accent1 8 10" xfId="5350"/>
    <cellStyle name="60% - Accent1 8 11" xfId="5351"/>
    <cellStyle name="60% - Accent1 8 12" xfId="5352"/>
    <cellStyle name="60% - Accent1 8 13" xfId="5353"/>
    <cellStyle name="60% - Accent1 8 14" xfId="5354"/>
    <cellStyle name="60% - Accent1 8 15" xfId="5355"/>
    <cellStyle name="60% - Accent1 8 16" xfId="5356"/>
    <cellStyle name="60% - Accent1 8 17" xfId="5357"/>
    <cellStyle name="60% - Accent1 8 18" xfId="5358"/>
    <cellStyle name="60% - Accent1 8 19" xfId="5359"/>
    <cellStyle name="60% - Accent1 8 2" xfId="5360"/>
    <cellStyle name="60% - Accent1 8 20" xfId="5361"/>
    <cellStyle name="60% - Accent1 8 21" xfId="5362"/>
    <cellStyle name="60% - Accent1 8 22" xfId="5363"/>
    <cellStyle name="60% - Accent1 8 23" xfId="5364"/>
    <cellStyle name="60% - Accent1 8 24" xfId="5365"/>
    <cellStyle name="60% - Accent1 8 25" xfId="5366"/>
    <cellStyle name="60% - Accent1 8 26" xfId="5367"/>
    <cellStyle name="60% - Accent1 8 27" xfId="5368"/>
    <cellStyle name="60% - Accent1 8 28" xfId="5369"/>
    <cellStyle name="60% - Accent1 8 3" xfId="5370"/>
    <cellStyle name="60% - Accent1 8 4" xfId="5371"/>
    <cellStyle name="60% - Accent1 8 5" xfId="5372"/>
    <cellStyle name="60% - Accent1 8 6" xfId="5373"/>
    <cellStyle name="60% - Accent1 8 7" xfId="5374"/>
    <cellStyle name="60% - Accent1 8 8" xfId="5375"/>
    <cellStyle name="60% - Accent1 8 9" xfId="5376"/>
    <cellStyle name="60% - Accent1 9" xfId="5377"/>
    <cellStyle name="60% - Accent1 9 2" xfId="5378"/>
    <cellStyle name="60% - Accent1 9 3" xfId="5379"/>
    <cellStyle name="60% - Accent1 9 4" xfId="5380"/>
    <cellStyle name="60% - Accent1 9 5" xfId="5381"/>
    <cellStyle name="60% - Accent1 9 6" xfId="5382"/>
    <cellStyle name="60% - Accent2 10" xfId="5383"/>
    <cellStyle name="60% - Accent2 11" xfId="5384"/>
    <cellStyle name="60% - Accent2 12" xfId="32"/>
    <cellStyle name="60% - Accent2 2" xfId="562"/>
    <cellStyle name="60% - Accent2 2 10" xfId="5385"/>
    <cellStyle name="60% - Accent2 2 11" xfId="5386"/>
    <cellStyle name="60% - Accent2 2 12" xfId="5387"/>
    <cellStyle name="60% - Accent2 2 13" xfId="5388"/>
    <cellStyle name="60% - Accent2 2 14" xfId="5389"/>
    <cellStyle name="60% - Accent2 2 15" xfId="5390"/>
    <cellStyle name="60% - Accent2 2 16" xfId="5391"/>
    <cellStyle name="60% - Accent2 2 17" xfId="5392"/>
    <cellStyle name="60% - Accent2 2 18" xfId="5393"/>
    <cellStyle name="60% - Accent2 2 19" xfId="5394"/>
    <cellStyle name="60% - Accent2 2 2" xfId="563"/>
    <cellStyle name="60% - Accent2 2 2 2" xfId="5395"/>
    <cellStyle name="60% - Accent2 2 20" xfId="5396"/>
    <cellStyle name="60% - Accent2 2 21" xfId="5397"/>
    <cellStyle name="60% - Accent2 2 22" xfId="5398"/>
    <cellStyle name="60% - Accent2 2 23" xfId="5399"/>
    <cellStyle name="60% - Accent2 2 24" xfId="5400"/>
    <cellStyle name="60% - Accent2 2 25" xfId="5401"/>
    <cellStyle name="60% - Accent2 2 26" xfId="5402"/>
    <cellStyle name="60% - Accent2 2 27" xfId="5403"/>
    <cellStyle name="60% - Accent2 2 28" xfId="5404"/>
    <cellStyle name="60% - Accent2 2 29" xfId="5405"/>
    <cellStyle name="60% - Accent2 2 3" xfId="5406"/>
    <cellStyle name="60% - Accent2 2 4" xfId="5407"/>
    <cellStyle name="60% - Accent2 2 5" xfId="5408"/>
    <cellStyle name="60% - Accent2 2 6" xfId="5409"/>
    <cellStyle name="60% - Accent2 2 7" xfId="5410"/>
    <cellStyle name="60% - Accent2 2 8" xfId="5411"/>
    <cellStyle name="60% - Accent2 2 9" xfId="5412"/>
    <cellStyle name="60% - Accent2 3" xfId="564"/>
    <cellStyle name="60% - Accent2 3 2" xfId="5413"/>
    <cellStyle name="60% - Accent2 4" xfId="565"/>
    <cellStyle name="60% - Accent2 4 2" xfId="5414"/>
    <cellStyle name="60% - Accent2 5" xfId="566"/>
    <cellStyle name="60% - Accent2 5 2" xfId="5415"/>
    <cellStyle name="60% - Accent2 6" xfId="567"/>
    <cellStyle name="60% - Accent2 6 2" xfId="568"/>
    <cellStyle name="60% - Accent2 7" xfId="569"/>
    <cellStyle name="60% - Accent2 8" xfId="5416"/>
    <cellStyle name="60% - Accent2 9" xfId="5417"/>
    <cellStyle name="60% - Accent3 10" xfId="5418"/>
    <cellStyle name="60% - Accent3 11" xfId="5419"/>
    <cellStyle name="60% - Accent3 12" xfId="5420"/>
    <cellStyle name="60% - Accent3 13" xfId="5421"/>
    <cellStyle name="60% - Accent3 14" xfId="33"/>
    <cellStyle name="60% - Accent3 2" xfId="98"/>
    <cellStyle name="60% - Accent3 2 10" xfId="5422"/>
    <cellStyle name="60% - Accent3 2 11" xfId="5423"/>
    <cellStyle name="60% - Accent3 2 12" xfId="5424"/>
    <cellStyle name="60% - Accent3 2 13" xfId="5425"/>
    <cellStyle name="60% - Accent3 2 14" xfId="5426"/>
    <cellStyle name="60% - Accent3 2 15" xfId="5427"/>
    <cellStyle name="60% - Accent3 2 16" xfId="5428"/>
    <cellStyle name="60% - Accent3 2 17" xfId="5429"/>
    <cellStyle name="60% - Accent3 2 18" xfId="5430"/>
    <cellStyle name="60% - Accent3 2 19" xfId="5431"/>
    <cellStyle name="60% - Accent3 2 2" xfId="570"/>
    <cellStyle name="60% - Accent3 2 2 2" xfId="5432"/>
    <cellStyle name="60% - Accent3 2 20" xfId="5433"/>
    <cellStyle name="60% - Accent3 2 21" xfId="5434"/>
    <cellStyle name="60% - Accent3 2 22" xfId="5435"/>
    <cellStyle name="60% - Accent3 2 23" xfId="5436"/>
    <cellStyle name="60% - Accent3 2 24" xfId="5437"/>
    <cellStyle name="60% - Accent3 2 25" xfId="5438"/>
    <cellStyle name="60% - Accent3 2 26" xfId="5439"/>
    <cellStyle name="60% - Accent3 2 27" xfId="5440"/>
    <cellStyle name="60% - Accent3 2 28" xfId="5441"/>
    <cellStyle name="60% - Accent3 2 29" xfId="5442"/>
    <cellStyle name="60% - Accent3 2 3" xfId="5443"/>
    <cellStyle name="60% - Accent3 2 30" xfId="5444"/>
    <cellStyle name="60% - Accent3 2 31" xfId="5445"/>
    <cellStyle name="60% - Accent3 2 32" xfId="5446"/>
    <cellStyle name="60% - Accent3 2 33" xfId="5447"/>
    <cellStyle name="60% - Accent3 2 34" xfId="5448"/>
    <cellStyle name="60% - Accent3 2 35" xfId="5449"/>
    <cellStyle name="60% - Accent3 2 36" xfId="5450"/>
    <cellStyle name="60% - Accent3 2 4" xfId="5451"/>
    <cellStyle name="60% - Accent3 2 5" xfId="5452"/>
    <cellStyle name="60% - Accent3 2 6" xfId="5453"/>
    <cellStyle name="60% - Accent3 2 6 10" xfId="5454"/>
    <cellStyle name="60% - Accent3 2 6 11" xfId="5455"/>
    <cellStyle name="60% - Accent3 2 6 12" xfId="5456"/>
    <cellStyle name="60% - Accent3 2 6 13" xfId="5457"/>
    <cellStyle name="60% - Accent3 2 6 14" xfId="5458"/>
    <cellStyle name="60% - Accent3 2 6 15" xfId="5459"/>
    <cellStyle name="60% - Accent3 2 6 16" xfId="5460"/>
    <cellStyle name="60% - Accent3 2 6 17" xfId="5461"/>
    <cellStyle name="60% - Accent3 2 6 18" xfId="5462"/>
    <cellStyle name="60% - Accent3 2 6 19" xfId="5463"/>
    <cellStyle name="60% - Accent3 2 6 2" xfId="5464"/>
    <cellStyle name="60% - Accent3 2 6 20" xfId="5465"/>
    <cellStyle name="60% - Accent3 2 6 21" xfId="5466"/>
    <cellStyle name="60% - Accent3 2 6 22" xfId="5467"/>
    <cellStyle name="60% - Accent3 2 6 23" xfId="5468"/>
    <cellStyle name="60% - Accent3 2 6 24" xfId="5469"/>
    <cellStyle name="60% - Accent3 2 6 25" xfId="5470"/>
    <cellStyle name="60% - Accent3 2 6 26" xfId="5471"/>
    <cellStyle name="60% - Accent3 2 6 27" xfId="5472"/>
    <cellStyle name="60% - Accent3 2 6 3" xfId="5473"/>
    <cellStyle name="60% - Accent3 2 6 4" xfId="5474"/>
    <cellStyle name="60% - Accent3 2 6 5" xfId="5475"/>
    <cellStyle name="60% - Accent3 2 6 6" xfId="5476"/>
    <cellStyle name="60% - Accent3 2 6 7" xfId="5477"/>
    <cellStyle name="60% - Accent3 2 6 8" xfId="5478"/>
    <cellStyle name="60% - Accent3 2 6 9" xfId="5479"/>
    <cellStyle name="60% - Accent3 2 7" xfId="5480"/>
    <cellStyle name="60% - Accent3 2 8" xfId="5481"/>
    <cellStyle name="60% - Accent3 2 9" xfId="5482"/>
    <cellStyle name="60% - Accent3 3" xfId="571"/>
    <cellStyle name="60% - Accent3 3 2" xfId="5483"/>
    <cellStyle name="60% - Accent3 3 3" xfId="5484"/>
    <cellStyle name="60% - Accent3 4" xfId="572"/>
    <cellStyle name="60% - Accent3 4 2" xfId="5485"/>
    <cellStyle name="60% - Accent3 5" xfId="573"/>
    <cellStyle name="60% - Accent3 5 2" xfId="5486"/>
    <cellStyle name="60% - Accent3 6" xfId="574"/>
    <cellStyle name="60% - Accent3 6 2" xfId="575"/>
    <cellStyle name="60% - Accent3 7" xfId="576"/>
    <cellStyle name="60% - Accent3 7 10" xfId="5487"/>
    <cellStyle name="60% - Accent3 7 11" xfId="5488"/>
    <cellStyle name="60% - Accent3 7 12" xfId="5489"/>
    <cellStyle name="60% - Accent3 7 13" xfId="5490"/>
    <cellStyle name="60% - Accent3 7 14" xfId="5491"/>
    <cellStyle name="60% - Accent3 7 15" xfId="5492"/>
    <cellStyle name="60% - Accent3 7 16" xfId="5493"/>
    <cellStyle name="60% - Accent3 7 17" xfId="5494"/>
    <cellStyle name="60% - Accent3 7 18" xfId="5495"/>
    <cellStyle name="60% - Accent3 7 19" xfId="5496"/>
    <cellStyle name="60% - Accent3 7 2" xfId="577"/>
    <cellStyle name="60% - Accent3 7 20" xfId="5497"/>
    <cellStyle name="60% - Accent3 7 21" xfId="5498"/>
    <cellStyle name="60% - Accent3 7 22" xfId="5499"/>
    <cellStyle name="60% - Accent3 7 23" xfId="5500"/>
    <cellStyle name="60% - Accent3 7 24" xfId="5501"/>
    <cellStyle name="60% - Accent3 7 25" xfId="5502"/>
    <cellStyle name="60% - Accent3 7 26" xfId="5503"/>
    <cellStyle name="60% - Accent3 7 27" xfId="5504"/>
    <cellStyle name="60% - Accent3 7 28" xfId="5505"/>
    <cellStyle name="60% - Accent3 7 3" xfId="5506"/>
    <cellStyle name="60% - Accent3 7 4" xfId="5507"/>
    <cellStyle name="60% - Accent3 7 5" xfId="5508"/>
    <cellStyle name="60% - Accent3 7 6" xfId="5509"/>
    <cellStyle name="60% - Accent3 7 7" xfId="5510"/>
    <cellStyle name="60% - Accent3 7 8" xfId="5511"/>
    <cellStyle name="60% - Accent3 7 9" xfId="5512"/>
    <cellStyle name="60% - Accent3 8" xfId="578"/>
    <cellStyle name="60% - Accent3 8 10" xfId="5513"/>
    <cellStyle name="60% - Accent3 8 11" xfId="5514"/>
    <cellStyle name="60% - Accent3 8 12" xfId="5515"/>
    <cellStyle name="60% - Accent3 8 13" xfId="5516"/>
    <cellStyle name="60% - Accent3 8 14" xfId="5517"/>
    <cellStyle name="60% - Accent3 8 15" xfId="5518"/>
    <cellStyle name="60% - Accent3 8 16" xfId="5519"/>
    <cellStyle name="60% - Accent3 8 17" xfId="5520"/>
    <cellStyle name="60% - Accent3 8 18" xfId="5521"/>
    <cellStyle name="60% - Accent3 8 19" xfId="5522"/>
    <cellStyle name="60% - Accent3 8 2" xfId="5523"/>
    <cellStyle name="60% - Accent3 8 20" xfId="5524"/>
    <cellStyle name="60% - Accent3 8 21" xfId="5525"/>
    <cellStyle name="60% - Accent3 8 22" xfId="5526"/>
    <cellStyle name="60% - Accent3 8 23" xfId="5527"/>
    <cellStyle name="60% - Accent3 8 24" xfId="5528"/>
    <cellStyle name="60% - Accent3 8 25" xfId="5529"/>
    <cellStyle name="60% - Accent3 8 26" xfId="5530"/>
    <cellStyle name="60% - Accent3 8 27" xfId="5531"/>
    <cellStyle name="60% - Accent3 8 28" xfId="5532"/>
    <cellStyle name="60% - Accent3 8 3" xfId="5533"/>
    <cellStyle name="60% - Accent3 8 4" xfId="5534"/>
    <cellStyle name="60% - Accent3 8 5" xfId="5535"/>
    <cellStyle name="60% - Accent3 8 6" xfId="5536"/>
    <cellStyle name="60% - Accent3 8 7" xfId="5537"/>
    <cellStyle name="60% - Accent3 8 8" xfId="5538"/>
    <cellStyle name="60% - Accent3 8 9" xfId="5539"/>
    <cellStyle name="60% - Accent3 9" xfId="5540"/>
    <cellStyle name="60% - Accent3 9 2" xfId="5541"/>
    <cellStyle name="60% - Accent3 9 3" xfId="5542"/>
    <cellStyle name="60% - Accent3 9 4" xfId="5543"/>
    <cellStyle name="60% - Accent3 9 5" xfId="5544"/>
    <cellStyle name="60% - Accent3 9 6" xfId="5545"/>
    <cellStyle name="60% - Accent4 10" xfId="5546"/>
    <cellStyle name="60% - Accent4 11" xfId="5547"/>
    <cellStyle name="60% - Accent4 12" xfId="5548"/>
    <cellStyle name="60% - Accent4 13" xfId="5549"/>
    <cellStyle name="60% - Accent4 14" xfId="34"/>
    <cellStyle name="60% - Accent4 2" xfId="99"/>
    <cellStyle name="60% - Accent4 2 10" xfId="5550"/>
    <cellStyle name="60% - Accent4 2 11" xfId="5551"/>
    <cellStyle name="60% - Accent4 2 12" xfId="5552"/>
    <cellStyle name="60% - Accent4 2 13" xfId="5553"/>
    <cellStyle name="60% - Accent4 2 14" xfId="5554"/>
    <cellStyle name="60% - Accent4 2 15" xfId="5555"/>
    <cellStyle name="60% - Accent4 2 16" xfId="5556"/>
    <cellStyle name="60% - Accent4 2 17" xfId="5557"/>
    <cellStyle name="60% - Accent4 2 18" xfId="5558"/>
    <cellStyle name="60% - Accent4 2 19" xfId="5559"/>
    <cellStyle name="60% - Accent4 2 2" xfId="579"/>
    <cellStyle name="60% - Accent4 2 2 2" xfId="5560"/>
    <cellStyle name="60% - Accent4 2 20" xfId="5561"/>
    <cellStyle name="60% - Accent4 2 21" xfId="5562"/>
    <cellStyle name="60% - Accent4 2 22" xfId="5563"/>
    <cellStyle name="60% - Accent4 2 23" xfId="5564"/>
    <cellStyle name="60% - Accent4 2 24" xfId="5565"/>
    <cellStyle name="60% - Accent4 2 25" xfId="5566"/>
    <cellStyle name="60% - Accent4 2 26" xfId="5567"/>
    <cellStyle name="60% - Accent4 2 27" xfId="5568"/>
    <cellStyle name="60% - Accent4 2 28" xfId="5569"/>
    <cellStyle name="60% - Accent4 2 29" xfId="5570"/>
    <cellStyle name="60% - Accent4 2 3" xfId="5571"/>
    <cellStyle name="60% - Accent4 2 30" xfId="5572"/>
    <cellStyle name="60% - Accent4 2 31" xfId="5573"/>
    <cellStyle name="60% - Accent4 2 32" xfId="5574"/>
    <cellStyle name="60% - Accent4 2 33" xfId="5575"/>
    <cellStyle name="60% - Accent4 2 34" xfId="5576"/>
    <cellStyle name="60% - Accent4 2 35" xfId="5577"/>
    <cellStyle name="60% - Accent4 2 36" xfId="5578"/>
    <cellStyle name="60% - Accent4 2 4" xfId="5579"/>
    <cellStyle name="60% - Accent4 2 5" xfId="5580"/>
    <cellStyle name="60% - Accent4 2 6" xfId="5581"/>
    <cellStyle name="60% - Accent4 2 6 10" xfId="5582"/>
    <cellStyle name="60% - Accent4 2 6 11" xfId="5583"/>
    <cellStyle name="60% - Accent4 2 6 12" xfId="5584"/>
    <cellStyle name="60% - Accent4 2 6 13" xfId="5585"/>
    <cellStyle name="60% - Accent4 2 6 14" xfId="5586"/>
    <cellStyle name="60% - Accent4 2 6 15" xfId="5587"/>
    <cellStyle name="60% - Accent4 2 6 16" xfId="5588"/>
    <cellStyle name="60% - Accent4 2 6 17" xfId="5589"/>
    <cellStyle name="60% - Accent4 2 6 18" xfId="5590"/>
    <cellStyle name="60% - Accent4 2 6 19" xfId="5591"/>
    <cellStyle name="60% - Accent4 2 6 2" xfId="5592"/>
    <cellStyle name="60% - Accent4 2 6 20" xfId="5593"/>
    <cellStyle name="60% - Accent4 2 6 21" xfId="5594"/>
    <cellStyle name="60% - Accent4 2 6 22" xfId="5595"/>
    <cellStyle name="60% - Accent4 2 6 23" xfId="5596"/>
    <cellStyle name="60% - Accent4 2 6 24" xfId="5597"/>
    <cellStyle name="60% - Accent4 2 6 25" xfId="5598"/>
    <cellStyle name="60% - Accent4 2 6 26" xfId="5599"/>
    <cellStyle name="60% - Accent4 2 6 27" xfId="5600"/>
    <cellStyle name="60% - Accent4 2 6 3" xfId="5601"/>
    <cellStyle name="60% - Accent4 2 6 4" xfId="5602"/>
    <cellStyle name="60% - Accent4 2 6 5" xfId="5603"/>
    <cellStyle name="60% - Accent4 2 6 6" xfId="5604"/>
    <cellStyle name="60% - Accent4 2 6 7" xfId="5605"/>
    <cellStyle name="60% - Accent4 2 6 8" xfId="5606"/>
    <cellStyle name="60% - Accent4 2 6 9" xfId="5607"/>
    <cellStyle name="60% - Accent4 2 7" xfId="5608"/>
    <cellStyle name="60% - Accent4 2 8" xfId="5609"/>
    <cellStyle name="60% - Accent4 2 9" xfId="5610"/>
    <cellStyle name="60% - Accent4 3" xfId="580"/>
    <cellStyle name="60% - Accent4 3 2" xfId="5611"/>
    <cellStyle name="60% - Accent4 3 3" xfId="5612"/>
    <cellStyle name="60% - Accent4 4" xfId="581"/>
    <cellStyle name="60% - Accent4 4 2" xfId="5613"/>
    <cellStyle name="60% - Accent4 5" xfId="582"/>
    <cellStyle name="60% - Accent4 5 2" xfId="5614"/>
    <cellStyle name="60% - Accent4 6" xfId="583"/>
    <cellStyle name="60% - Accent4 6 2" xfId="584"/>
    <cellStyle name="60% - Accent4 7" xfId="585"/>
    <cellStyle name="60% - Accent4 7 10" xfId="5615"/>
    <cellStyle name="60% - Accent4 7 11" xfId="5616"/>
    <cellStyle name="60% - Accent4 7 12" xfId="5617"/>
    <cellStyle name="60% - Accent4 7 13" xfId="5618"/>
    <cellStyle name="60% - Accent4 7 14" xfId="5619"/>
    <cellStyle name="60% - Accent4 7 15" xfId="5620"/>
    <cellStyle name="60% - Accent4 7 16" xfId="5621"/>
    <cellStyle name="60% - Accent4 7 17" xfId="5622"/>
    <cellStyle name="60% - Accent4 7 18" xfId="5623"/>
    <cellStyle name="60% - Accent4 7 19" xfId="5624"/>
    <cellStyle name="60% - Accent4 7 2" xfId="586"/>
    <cellStyle name="60% - Accent4 7 20" xfId="5625"/>
    <cellStyle name="60% - Accent4 7 21" xfId="5626"/>
    <cellStyle name="60% - Accent4 7 22" xfId="5627"/>
    <cellStyle name="60% - Accent4 7 23" xfId="5628"/>
    <cellStyle name="60% - Accent4 7 24" xfId="5629"/>
    <cellStyle name="60% - Accent4 7 25" xfId="5630"/>
    <cellStyle name="60% - Accent4 7 26" xfId="5631"/>
    <cellStyle name="60% - Accent4 7 27" xfId="5632"/>
    <cellStyle name="60% - Accent4 7 28" xfId="5633"/>
    <cellStyle name="60% - Accent4 7 3" xfId="5634"/>
    <cellStyle name="60% - Accent4 7 4" xfId="5635"/>
    <cellStyle name="60% - Accent4 7 5" xfId="5636"/>
    <cellStyle name="60% - Accent4 7 6" xfId="5637"/>
    <cellStyle name="60% - Accent4 7 7" xfId="5638"/>
    <cellStyle name="60% - Accent4 7 8" xfId="5639"/>
    <cellStyle name="60% - Accent4 7 9" xfId="5640"/>
    <cellStyle name="60% - Accent4 8" xfId="587"/>
    <cellStyle name="60% - Accent4 8 10" xfId="5641"/>
    <cellStyle name="60% - Accent4 8 11" xfId="5642"/>
    <cellStyle name="60% - Accent4 8 12" xfId="5643"/>
    <cellStyle name="60% - Accent4 8 13" xfId="5644"/>
    <cellStyle name="60% - Accent4 8 14" xfId="5645"/>
    <cellStyle name="60% - Accent4 8 15" xfId="5646"/>
    <cellStyle name="60% - Accent4 8 16" xfId="5647"/>
    <cellStyle name="60% - Accent4 8 17" xfId="5648"/>
    <cellStyle name="60% - Accent4 8 18" xfId="5649"/>
    <cellStyle name="60% - Accent4 8 19" xfId="5650"/>
    <cellStyle name="60% - Accent4 8 2" xfId="5651"/>
    <cellStyle name="60% - Accent4 8 20" xfId="5652"/>
    <cellStyle name="60% - Accent4 8 21" xfId="5653"/>
    <cellStyle name="60% - Accent4 8 22" xfId="5654"/>
    <cellStyle name="60% - Accent4 8 23" xfId="5655"/>
    <cellStyle name="60% - Accent4 8 24" xfId="5656"/>
    <cellStyle name="60% - Accent4 8 25" xfId="5657"/>
    <cellStyle name="60% - Accent4 8 26" xfId="5658"/>
    <cellStyle name="60% - Accent4 8 27" xfId="5659"/>
    <cellStyle name="60% - Accent4 8 28" xfId="5660"/>
    <cellStyle name="60% - Accent4 8 3" xfId="5661"/>
    <cellStyle name="60% - Accent4 8 4" xfId="5662"/>
    <cellStyle name="60% - Accent4 8 5" xfId="5663"/>
    <cellStyle name="60% - Accent4 8 6" xfId="5664"/>
    <cellStyle name="60% - Accent4 8 7" xfId="5665"/>
    <cellStyle name="60% - Accent4 8 8" xfId="5666"/>
    <cellStyle name="60% - Accent4 8 9" xfId="5667"/>
    <cellStyle name="60% - Accent4 9" xfId="5668"/>
    <cellStyle name="60% - Accent4 9 2" xfId="5669"/>
    <cellStyle name="60% - Accent4 9 3" xfId="5670"/>
    <cellStyle name="60% - Accent4 9 4" xfId="5671"/>
    <cellStyle name="60% - Accent4 9 5" xfId="5672"/>
    <cellStyle name="60% - Accent4 9 6" xfId="5673"/>
    <cellStyle name="60% - Accent5 10" xfId="5674"/>
    <cellStyle name="60% - Accent5 11" xfId="5675"/>
    <cellStyle name="60% - Accent5 12" xfId="35"/>
    <cellStyle name="60% - Accent5 2" xfId="588"/>
    <cellStyle name="60% - Accent5 2 10" xfId="5676"/>
    <cellStyle name="60% - Accent5 2 11" xfId="5677"/>
    <cellStyle name="60% - Accent5 2 12" xfId="5678"/>
    <cellStyle name="60% - Accent5 2 13" xfId="5679"/>
    <cellStyle name="60% - Accent5 2 14" xfId="5680"/>
    <cellStyle name="60% - Accent5 2 15" xfId="5681"/>
    <cellStyle name="60% - Accent5 2 16" xfId="5682"/>
    <cellStyle name="60% - Accent5 2 17" xfId="5683"/>
    <cellStyle name="60% - Accent5 2 18" xfId="5684"/>
    <cellStyle name="60% - Accent5 2 19" xfId="5685"/>
    <cellStyle name="60% - Accent5 2 2" xfId="589"/>
    <cellStyle name="60% - Accent5 2 2 2" xfId="5686"/>
    <cellStyle name="60% - Accent5 2 20" xfId="5687"/>
    <cellStyle name="60% - Accent5 2 21" xfId="5688"/>
    <cellStyle name="60% - Accent5 2 22" xfId="5689"/>
    <cellStyle name="60% - Accent5 2 23" xfId="5690"/>
    <cellStyle name="60% - Accent5 2 24" xfId="5691"/>
    <cellStyle name="60% - Accent5 2 25" xfId="5692"/>
    <cellStyle name="60% - Accent5 2 26" xfId="5693"/>
    <cellStyle name="60% - Accent5 2 27" xfId="5694"/>
    <cellStyle name="60% - Accent5 2 28" xfId="5695"/>
    <cellStyle name="60% - Accent5 2 29" xfId="5696"/>
    <cellStyle name="60% - Accent5 2 3" xfId="5697"/>
    <cellStyle name="60% - Accent5 2 4" xfId="5698"/>
    <cellStyle name="60% - Accent5 2 5" xfId="5699"/>
    <cellStyle name="60% - Accent5 2 6" xfId="5700"/>
    <cellStyle name="60% - Accent5 2 7" xfId="5701"/>
    <cellStyle name="60% - Accent5 2 8" xfId="5702"/>
    <cellStyle name="60% - Accent5 2 9" xfId="5703"/>
    <cellStyle name="60% - Accent5 3" xfId="590"/>
    <cellStyle name="60% - Accent5 3 2" xfId="5704"/>
    <cellStyle name="60% - Accent5 4" xfId="591"/>
    <cellStyle name="60% - Accent5 4 2" xfId="5705"/>
    <cellStyle name="60% - Accent5 5" xfId="592"/>
    <cellStyle name="60% - Accent5 5 2" xfId="5706"/>
    <cellStyle name="60% - Accent5 6" xfId="593"/>
    <cellStyle name="60% - Accent5 6 2" xfId="594"/>
    <cellStyle name="60% - Accent5 7" xfId="595"/>
    <cellStyle name="60% - Accent5 8" xfId="5707"/>
    <cellStyle name="60% - Accent5 9" xfId="5708"/>
    <cellStyle name="60% - Accent6 10" xfId="5709"/>
    <cellStyle name="60% - Accent6 11" xfId="5710"/>
    <cellStyle name="60% - Accent6 12" xfId="5711"/>
    <cellStyle name="60% - Accent6 13" xfId="5712"/>
    <cellStyle name="60% - Accent6 14" xfId="36"/>
    <cellStyle name="60% - Accent6 2" xfId="100"/>
    <cellStyle name="60% - Accent6 2 10" xfId="5713"/>
    <cellStyle name="60% - Accent6 2 11" xfId="5714"/>
    <cellStyle name="60% - Accent6 2 12" xfId="5715"/>
    <cellStyle name="60% - Accent6 2 13" xfId="5716"/>
    <cellStyle name="60% - Accent6 2 14" xfId="5717"/>
    <cellStyle name="60% - Accent6 2 15" xfId="5718"/>
    <cellStyle name="60% - Accent6 2 16" xfId="5719"/>
    <cellStyle name="60% - Accent6 2 17" xfId="5720"/>
    <cellStyle name="60% - Accent6 2 18" xfId="5721"/>
    <cellStyle name="60% - Accent6 2 19" xfId="5722"/>
    <cellStyle name="60% - Accent6 2 2" xfId="596"/>
    <cellStyle name="60% - Accent6 2 2 2" xfId="5723"/>
    <cellStyle name="60% - Accent6 2 20" xfId="5724"/>
    <cellStyle name="60% - Accent6 2 21" xfId="5725"/>
    <cellStyle name="60% - Accent6 2 22" xfId="5726"/>
    <cellStyle name="60% - Accent6 2 23" xfId="5727"/>
    <cellStyle name="60% - Accent6 2 24" xfId="5728"/>
    <cellStyle name="60% - Accent6 2 25" xfId="5729"/>
    <cellStyle name="60% - Accent6 2 26" xfId="5730"/>
    <cellStyle name="60% - Accent6 2 27" xfId="5731"/>
    <cellStyle name="60% - Accent6 2 28" xfId="5732"/>
    <cellStyle name="60% - Accent6 2 29" xfId="5733"/>
    <cellStyle name="60% - Accent6 2 3" xfId="5734"/>
    <cellStyle name="60% - Accent6 2 30" xfId="5735"/>
    <cellStyle name="60% - Accent6 2 31" xfId="5736"/>
    <cellStyle name="60% - Accent6 2 32" xfId="5737"/>
    <cellStyle name="60% - Accent6 2 33" xfId="5738"/>
    <cellStyle name="60% - Accent6 2 34" xfId="5739"/>
    <cellStyle name="60% - Accent6 2 35" xfId="5740"/>
    <cellStyle name="60% - Accent6 2 36" xfId="5741"/>
    <cellStyle name="60% - Accent6 2 4" xfId="5742"/>
    <cellStyle name="60% - Accent6 2 5" xfId="5743"/>
    <cellStyle name="60% - Accent6 2 6" xfId="5744"/>
    <cellStyle name="60% - Accent6 2 6 10" xfId="5745"/>
    <cellStyle name="60% - Accent6 2 6 11" xfId="5746"/>
    <cellStyle name="60% - Accent6 2 6 12" xfId="5747"/>
    <cellStyle name="60% - Accent6 2 6 13" xfId="5748"/>
    <cellStyle name="60% - Accent6 2 6 14" xfId="5749"/>
    <cellStyle name="60% - Accent6 2 6 15" xfId="5750"/>
    <cellStyle name="60% - Accent6 2 6 16" xfId="5751"/>
    <cellStyle name="60% - Accent6 2 6 17" xfId="5752"/>
    <cellStyle name="60% - Accent6 2 6 18" xfId="5753"/>
    <cellStyle name="60% - Accent6 2 6 19" xfId="5754"/>
    <cellStyle name="60% - Accent6 2 6 2" xfId="5755"/>
    <cellStyle name="60% - Accent6 2 6 20" xfId="5756"/>
    <cellStyle name="60% - Accent6 2 6 21" xfId="5757"/>
    <cellStyle name="60% - Accent6 2 6 22" xfId="5758"/>
    <cellStyle name="60% - Accent6 2 6 23" xfId="5759"/>
    <cellStyle name="60% - Accent6 2 6 24" xfId="5760"/>
    <cellStyle name="60% - Accent6 2 6 25" xfId="5761"/>
    <cellStyle name="60% - Accent6 2 6 26" xfId="5762"/>
    <cellStyle name="60% - Accent6 2 6 27" xfId="5763"/>
    <cellStyle name="60% - Accent6 2 6 3" xfId="5764"/>
    <cellStyle name="60% - Accent6 2 6 4" xfId="5765"/>
    <cellStyle name="60% - Accent6 2 6 5" xfId="5766"/>
    <cellStyle name="60% - Accent6 2 6 6" xfId="5767"/>
    <cellStyle name="60% - Accent6 2 6 7" xfId="5768"/>
    <cellStyle name="60% - Accent6 2 6 8" xfId="5769"/>
    <cellStyle name="60% - Accent6 2 6 9" xfId="5770"/>
    <cellStyle name="60% - Accent6 2 7" xfId="5771"/>
    <cellStyle name="60% - Accent6 2 8" xfId="5772"/>
    <cellStyle name="60% - Accent6 2 9" xfId="5773"/>
    <cellStyle name="60% - Accent6 3" xfId="597"/>
    <cellStyle name="60% - Accent6 3 2" xfId="5774"/>
    <cellStyle name="60% - Accent6 3 3" xfId="5775"/>
    <cellStyle name="60% - Accent6 4" xfId="598"/>
    <cellStyle name="60% - Accent6 4 2" xfId="5776"/>
    <cellStyle name="60% - Accent6 5" xfId="599"/>
    <cellStyle name="60% - Accent6 5 2" xfId="5777"/>
    <cellStyle name="60% - Accent6 6" xfId="600"/>
    <cellStyle name="60% - Accent6 6 2" xfId="601"/>
    <cellStyle name="60% - Accent6 7" xfId="602"/>
    <cellStyle name="60% - Accent6 7 10" xfId="5778"/>
    <cellStyle name="60% - Accent6 7 11" xfId="5779"/>
    <cellStyle name="60% - Accent6 7 12" xfId="5780"/>
    <cellStyle name="60% - Accent6 7 13" xfId="5781"/>
    <cellStyle name="60% - Accent6 7 14" xfId="5782"/>
    <cellStyle name="60% - Accent6 7 15" xfId="5783"/>
    <cellStyle name="60% - Accent6 7 16" xfId="5784"/>
    <cellStyle name="60% - Accent6 7 17" xfId="5785"/>
    <cellStyle name="60% - Accent6 7 18" xfId="5786"/>
    <cellStyle name="60% - Accent6 7 19" xfId="5787"/>
    <cellStyle name="60% - Accent6 7 2" xfId="603"/>
    <cellStyle name="60% - Accent6 7 20" xfId="5788"/>
    <cellStyle name="60% - Accent6 7 21" xfId="5789"/>
    <cellStyle name="60% - Accent6 7 22" xfId="5790"/>
    <cellStyle name="60% - Accent6 7 23" xfId="5791"/>
    <cellStyle name="60% - Accent6 7 24" xfId="5792"/>
    <cellStyle name="60% - Accent6 7 25" xfId="5793"/>
    <cellStyle name="60% - Accent6 7 26" xfId="5794"/>
    <cellStyle name="60% - Accent6 7 27" xfId="5795"/>
    <cellStyle name="60% - Accent6 7 28" xfId="5796"/>
    <cellStyle name="60% - Accent6 7 3" xfId="5797"/>
    <cellStyle name="60% - Accent6 7 4" xfId="5798"/>
    <cellStyle name="60% - Accent6 7 5" xfId="5799"/>
    <cellStyle name="60% - Accent6 7 6" xfId="5800"/>
    <cellStyle name="60% - Accent6 7 7" xfId="5801"/>
    <cellStyle name="60% - Accent6 7 8" xfId="5802"/>
    <cellStyle name="60% - Accent6 7 9" xfId="5803"/>
    <cellStyle name="60% - Accent6 8" xfId="604"/>
    <cellStyle name="60% - Accent6 8 10" xfId="5804"/>
    <cellStyle name="60% - Accent6 8 11" xfId="5805"/>
    <cellStyle name="60% - Accent6 8 12" xfId="5806"/>
    <cellStyle name="60% - Accent6 8 13" xfId="5807"/>
    <cellStyle name="60% - Accent6 8 14" xfId="5808"/>
    <cellStyle name="60% - Accent6 8 15" xfId="5809"/>
    <cellStyle name="60% - Accent6 8 16" xfId="5810"/>
    <cellStyle name="60% - Accent6 8 17" xfId="5811"/>
    <cellStyle name="60% - Accent6 8 18" xfId="5812"/>
    <cellStyle name="60% - Accent6 8 19" xfId="5813"/>
    <cellStyle name="60% - Accent6 8 2" xfId="5814"/>
    <cellStyle name="60% - Accent6 8 20" xfId="5815"/>
    <cellStyle name="60% - Accent6 8 21" xfId="5816"/>
    <cellStyle name="60% - Accent6 8 22" xfId="5817"/>
    <cellStyle name="60% - Accent6 8 23" xfId="5818"/>
    <cellStyle name="60% - Accent6 8 24" xfId="5819"/>
    <cellStyle name="60% - Accent6 8 25" xfId="5820"/>
    <cellStyle name="60% - Accent6 8 26" xfId="5821"/>
    <cellStyle name="60% - Accent6 8 27" xfId="5822"/>
    <cellStyle name="60% - Accent6 8 28" xfId="5823"/>
    <cellStyle name="60% - Accent6 8 3" xfId="5824"/>
    <cellStyle name="60% - Accent6 8 4" xfId="5825"/>
    <cellStyle name="60% - Accent6 8 5" xfId="5826"/>
    <cellStyle name="60% - Accent6 8 6" xfId="5827"/>
    <cellStyle name="60% - Accent6 8 7" xfId="5828"/>
    <cellStyle name="60% - Accent6 8 8" xfId="5829"/>
    <cellStyle name="60% - Accent6 8 9" xfId="5830"/>
    <cellStyle name="60% - Accent6 9" xfId="5831"/>
    <cellStyle name="60% - Accent6 9 2" xfId="5832"/>
    <cellStyle name="60% - Accent6 9 3" xfId="5833"/>
    <cellStyle name="60% - Accent6 9 4" xfId="5834"/>
    <cellStyle name="60% - Accent6 9 5" xfId="5835"/>
    <cellStyle name="60% - Accent6 9 6" xfId="5836"/>
    <cellStyle name="_x0002_-_x0002_Ä_x0001_‡_x0003_0_x0002_P_x0003_ _x0002_X_x0003_·_x0002_®_x0003_@_x0002_p_x0003_ª_x0002_¨_x0010_!_x0002__x0003_&quot;_x0001_ÄÇ_x0002__x000e__x0003_ _x0002_é_x0002_Ä_x0001_‡_x0003_Ë_x0002_H_x0003_ _x0002_X" xfId="80"/>
    <cellStyle name="Acc1" xfId="605"/>
    <cellStyle name="Accent1 - 20%" xfId="5837"/>
    <cellStyle name="Accent1 - 40%" xfId="5838"/>
    <cellStyle name="Accent1 - 60%" xfId="5839"/>
    <cellStyle name="Accent1 10" xfId="5840"/>
    <cellStyle name="Accent1 10 2" xfId="5841"/>
    <cellStyle name="Accent1 11" xfId="5842"/>
    <cellStyle name="Accent1 11 2" xfId="5843"/>
    <cellStyle name="Accent1 12" xfId="5844"/>
    <cellStyle name="Accent1 12 2" xfId="5845"/>
    <cellStyle name="Accent1 13" xfId="5846"/>
    <cellStyle name="Accent1 14" xfId="5847"/>
    <cellStyle name="Accent1 15" xfId="5848"/>
    <cellStyle name="Accent1 16" xfId="5849"/>
    <cellStyle name="Accent1 17" xfId="5850"/>
    <cellStyle name="Accent1 18" xfId="5851"/>
    <cellStyle name="Accent1 19" xfId="5852"/>
    <cellStyle name="Accent1 2" xfId="606"/>
    <cellStyle name="Accent1 2 10" xfId="5853"/>
    <cellStyle name="Accent1 2 11" xfId="5854"/>
    <cellStyle name="Accent1 2 12" xfId="5855"/>
    <cellStyle name="Accent1 2 13" xfId="5856"/>
    <cellStyle name="Accent1 2 14" xfId="5857"/>
    <cellStyle name="Accent1 2 15" xfId="5858"/>
    <cellStyle name="Accent1 2 16" xfId="5859"/>
    <cellStyle name="Accent1 2 17" xfId="5860"/>
    <cellStyle name="Accent1 2 18" xfId="5861"/>
    <cellStyle name="Accent1 2 19" xfId="5862"/>
    <cellStyle name="Accent1 2 2" xfId="607"/>
    <cellStyle name="Accent1 2 2 2" xfId="5863"/>
    <cellStyle name="Accent1 2 20" xfId="5864"/>
    <cellStyle name="Accent1 2 21" xfId="5865"/>
    <cellStyle name="Accent1 2 22" xfId="5866"/>
    <cellStyle name="Accent1 2 23" xfId="5867"/>
    <cellStyle name="Accent1 2 24" xfId="5868"/>
    <cellStyle name="Accent1 2 25" xfId="5869"/>
    <cellStyle name="Accent1 2 26" xfId="5870"/>
    <cellStyle name="Accent1 2 27" xfId="5871"/>
    <cellStyle name="Accent1 2 28" xfId="5872"/>
    <cellStyle name="Accent1 2 29" xfId="5873"/>
    <cellStyle name="Accent1 2 3" xfId="5874"/>
    <cellStyle name="Accent1 2 30" xfId="5875"/>
    <cellStyle name="Accent1 2 31" xfId="5876"/>
    <cellStyle name="Accent1 2 32" xfId="5877"/>
    <cellStyle name="Accent1 2 33" xfId="5878"/>
    <cellStyle name="Accent1 2 34" xfId="5879"/>
    <cellStyle name="Accent1 2 35" xfId="5880"/>
    <cellStyle name="Accent1 2 4" xfId="5881"/>
    <cellStyle name="Accent1 2 5" xfId="5882"/>
    <cellStyle name="Accent1 2 6" xfId="5883"/>
    <cellStyle name="Accent1 2 6 10" xfId="5884"/>
    <cellStyle name="Accent1 2 6 11" xfId="5885"/>
    <cellStyle name="Accent1 2 6 12" xfId="5886"/>
    <cellStyle name="Accent1 2 6 13" xfId="5887"/>
    <cellStyle name="Accent1 2 6 14" xfId="5888"/>
    <cellStyle name="Accent1 2 6 15" xfId="5889"/>
    <cellStyle name="Accent1 2 6 16" xfId="5890"/>
    <cellStyle name="Accent1 2 6 17" xfId="5891"/>
    <cellStyle name="Accent1 2 6 18" xfId="5892"/>
    <cellStyle name="Accent1 2 6 19" xfId="5893"/>
    <cellStyle name="Accent1 2 6 2" xfId="5894"/>
    <cellStyle name="Accent1 2 6 20" xfId="5895"/>
    <cellStyle name="Accent1 2 6 21" xfId="5896"/>
    <cellStyle name="Accent1 2 6 22" xfId="5897"/>
    <cellStyle name="Accent1 2 6 23" xfId="5898"/>
    <cellStyle name="Accent1 2 6 24" xfId="5899"/>
    <cellStyle name="Accent1 2 6 25" xfId="5900"/>
    <cellStyle name="Accent1 2 6 26" xfId="5901"/>
    <cellStyle name="Accent1 2 6 27" xfId="5902"/>
    <cellStyle name="Accent1 2 6 3" xfId="5903"/>
    <cellStyle name="Accent1 2 6 4" xfId="5904"/>
    <cellStyle name="Accent1 2 6 5" xfId="5905"/>
    <cellStyle name="Accent1 2 6 6" xfId="5906"/>
    <cellStyle name="Accent1 2 6 7" xfId="5907"/>
    <cellStyle name="Accent1 2 6 8" xfId="5908"/>
    <cellStyle name="Accent1 2 6 9" xfId="5909"/>
    <cellStyle name="Accent1 2 7" xfId="5910"/>
    <cellStyle name="Accent1 2 8" xfId="5911"/>
    <cellStyle name="Accent1 2 9" xfId="5912"/>
    <cellStyle name="Accent1 20" xfId="5913"/>
    <cellStyle name="Accent1 21" xfId="5914"/>
    <cellStyle name="Accent1 22" xfId="5915"/>
    <cellStyle name="Accent1 23" xfId="5916"/>
    <cellStyle name="Accent1 24" xfId="5917"/>
    <cellStyle name="Accent1 25" xfId="37"/>
    <cellStyle name="Accent1 3" xfId="608"/>
    <cellStyle name="Accent1 3 2" xfId="5918"/>
    <cellStyle name="Accent1 4" xfId="609"/>
    <cellStyle name="Accent1 4 2" xfId="5919"/>
    <cellStyle name="Accent1 5" xfId="610"/>
    <cellStyle name="Accent1 5 2" xfId="5920"/>
    <cellStyle name="Accent1 6" xfId="611"/>
    <cellStyle name="Accent1 6 2" xfId="612"/>
    <cellStyle name="Accent1 7" xfId="613"/>
    <cellStyle name="Accent1 7 10" xfId="5921"/>
    <cellStyle name="Accent1 7 11" xfId="5922"/>
    <cellStyle name="Accent1 7 12" xfId="5923"/>
    <cellStyle name="Accent1 7 13" xfId="5924"/>
    <cellStyle name="Accent1 7 14" xfId="5925"/>
    <cellStyle name="Accent1 7 15" xfId="5926"/>
    <cellStyle name="Accent1 7 16" xfId="5927"/>
    <cellStyle name="Accent1 7 17" xfId="5928"/>
    <cellStyle name="Accent1 7 18" xfId="5929"/>
    <cellStyle name="Accent1 7 19" xfId="5930"/>
    <cellStyle name="Accent1 7 2" xfId="614"/>
    <cellStyle name="Accent1 7 20" xfId="5931"/>
    <cellStyle name="Accent1 7 21" xfId="5932"/>
    <cellStyle name="Accent1 7 22" xfId="5933"/>
    <cellStyle name="Accent1 7 23" xfId="5934"/>
    <cellStyle name="Accent1 7 24" xfId="5935"/>
    <cellStyle name="Accent1 7 25" xfId="5936"/>
    <cellStyle name="Accent1 7 26" xfId="5937"/>
    <cellStyle name="Accent1 7 27" xfId="5938"/>
    <cellStyle name="Accent1 7 28" xfId="5939"/>
    <cellStyle name="Accent1 7 3" xfId="5940"/>
    <cellStyle name="Accent1 7 4" xfId="5941"/>
    <cellStyle name="Accent1 7 5" xfId="5942"/>
    <cellStyle name="Accent1 7 6" xfId="5943"/>
    <cellStyle name="Accent1 7 7" xfId="5944"/>
    <cellStyle name="Accent1 7 8" xfId="5945"/>
    <cellStyle name="Accent1 7 9" xfId="5946"/>
    <cellStyle name="Accent1 8" xfId="615"/>
    <cellStyle name="Accent1 8 10" xfId="5947"/>
    <cellStyle name="Accent1 8 11" xfId="5948"/>
    <cellStyle name="Accent1 8 12" xfId="5949"/>
    <cellStyle name="Accent1 8 13" xfId="5950"/>
    <cellStyle name="Accent1 8 14" xfId="5951"/>
    <cellStyle name="Accent1 8 15" xfId="5952"/>
    <cellStyle name="Accent1 8 16" xfId="5953"/>
    <cellStyle name="Accent1 8 17" xfId="5954"/>
    <cellStyle name="Accent1 8 18" xfId="5955"/>
    <cellStyle name="Accent1 8 19" xfId="5956"/>
    <cellStyle name="Accent1 8 2" xfId="5957"/>
    <cellStyle name="Accent1 8 20" xfId="5958"/>
    <cellStyle name="Accent1 8 21" xfId="5959"/>
    <cellStyle name="Accent1 8 22" xfId="5960"/>
    <cellStyle name="Accent1 8 23" xfId="5961"/>
    <cellStyle name="Accent1 8 24" xfId="5962"/>
    <cellStyle name="Accent1 8 25" xfId="5963"/>
    <cellStyle name="Accent1 8 26" xfId="5964"/>
    <cellStyle name="Accent1 8 27" xfId="5965"/>
    <cellStyle name="Accent1 8 28" xfId="5966"/>
    <cellStyle name="Accent1 8 3" xfId="5967"/>
    <cellStyle name="Accent1 8 4" xfId="5968"/>
    <cellStyle name="Accent1 8 5" xfId="5969"/>
    <cellStyle name="Accent1 8 6" xfId="5970"/>
    <cellStyle name="Accent1 8 7" xfId="5971"/>
    <cellStyle name="Accent1 8 8" xfId="5972"/>
    <cellStyle name="Accent1 8 9" xfId="5973"/>
    <cellStyle name="Accent1 9" xfId="5974"/>
    <cellStyle name="Accent1 9 2" xfId="5975"/>
    <cellStyle name="Accent1 9 3" xfId="5976"/>
    <cellStyle name="Accent1 9 4" xfId="5977"/>
    <cellStyle name="Accent1 9 5" xfId="5978"/>
    <cellStyle name="Accent1 9 6" xfId="5979"/>
    <cellStyle name="Accent2 - 20%" xfId="5980"/>
    <cellStyle name="Accent2 - 40%" xfId="5981"/>
    <cellStyle name="Accent2 - 60%" xfId="5982"/>
    <cellStyle name="Accent2 10" xfId="5983"/>
    <cellStyle name="Accent2 10 2" xfId="5984"/>
    <cellStyle name="Accent2 11" xfId="5985"/>
    <cellStyle name="Accent2 12" xfId="5986"/>
    <cellStyle name="Accent2 13" xfId="5987"/>
    <cellStyle name="Accent2 14" xfId="5988"/>
    <cellStyle name="Accent2 15" xfId="5989"/>
    <cellStyle name="Accent2 16" xfId="5990"/>
    <cellStyle name="Accent2 17" xfId="5991"/>
    <cellStyle name="Accent2 18" xfId="5992"/>
    <cellStyle name="Accent2 19" xfId="5993"/>
    <cellStyle name="Accent2 2" xfId="616"/>
    <cellStyle name="Accent2 2 10" xfId="5994"/>
    <cellStyle name="Accent2 2 11" xfId="5995"/>
    <cellStyle name="Accent2 2 12" xfId="5996"/>
    <cellStyle name="Accent2 2 13" xfId="5997"/>
    <cellStyle name="Accent2 2 14" xfId="5998"/>
    <cellStyle name="Accent2 2 15" xfId="5999"/>
    <cellStyle name="Accent2 2 16" xfId="6000"/>
    <cellStyle name="Accent2 2 17" xfId="6001"/>
    <cellStyle name="Accent2 2 18" xfId="6002"/>
    <cellStyle name="Accent2 2 19" xfId="6003"/>
    <cellStyle name="Accent2 2 2" xfId="617"/>
    <cellStyle name="Accent2 2 2 2" xfId="6004"/>
    <cellStyle name="Accent2 2 20" xfId="6005"/>
    <cellStyle name="Accent2 2 21" xfId="6006"/>
    <cellStyle name="Accent2 2 22" xfId="6007"/>
    <cellStyle name="Accent2 2 23" xfId="6008"/>
    <cellStyle name="Accent2 2 24" xfId="6009"/>
    <cellStyle name="Accent2 2 25" xfId="6010"/>
    <cellStyle name="Accent2 2 26" xfId="6011"/>
    <cellStyle name="Accent2 2 27" xfId="6012"/>
    <cellStyle name="Accent2 2 28" xfId="6013"/>
    <cellStyle name="Accent2 2 29" xfId="6014"/>
    <cellStyle name="Accent2 2 3" xfId="6015"/>
    <cellStyle name="Accent2 2 4" xfId="6016"/>
    <cellStyle name="Accent2 2 5" xfId="6017"/>
    <cellStyle name="Accent2 2 6" xfId="6018"/>
    <cellStyle name="Accent2 2 7" xfId="6019"/>
    <cellStyle name="Accent2 2 8" xfId="6020"/>
    <cellStyle name="Accent2 2 9" xfId="6021"/>
    <cellStyle name="Accent2 20" xfId="6022"/>
    <cellStyle name="Accent2 21" xfId="6023"/>
    <cellStyle name="Accent2 22" xfId="6024"/>
    <cellStyle name="Accent2 23" xfId="6025"/>
    <cellStyle name="Accent2 24" xfId="6026"/>
    <cellStyle name="Accent2 25" xfId="38"/>
    <cellStyle name="Accent2 3" xfId="618"/>
    <cellStyle name="Accent2 3 2" xfId="6027"/>
    <cellStyle name="Accent2 4" xfId="619"/>
    <cellStyle name="Accent2 4 2" xfId="6028"/>
    <cellStyle name="Accent2 5" xfId="620"/>
    <cellStyle name="Accent2 5 2" xfId="6029"/>
    <cellStyle name="Accent2 6" xfId="621"/>
    <cellStyle name="Accent2 6 2" xfId="622"/>
    <cellStyle name="Accent2 7" xfId="623"/>
    <cellStyle name="Accent2 8" xfId="6030"/>
    <cellStyle name="Accent2 9" xfId="6031"/>
    <cellStyle name="Accent3 - 20%" xfId="6032"/>
    <cellStyle name="Accent3 - 40%" xfId="6033"/>
    <cellStyle name="Accent3 - 60%" xfId="6034"/>
    <cellStyle name="Accent3 10" xfId="6035"/>
    <cellStyle name="Accent3 10 2" xfId="6036"/>
    <cellStyle name="Accent3 11" xfId="6037"/>
    <cellStyle name="Accent3 12" xfId="6038"/>
    <cellStyle name="Accent3 13" xfId="6039"/>
    <cellStyle name="Accent3 14" xfId="6040"/>
    <cellStyle name="Accent3 15" xfId="6041"/>
    <cellStyle name="Accent3 16" xfId="6042"/>
    <cellStyle name="Accent3 17" xfId="6043"/>
    <cellStyle name="Accent3 18" xfId="6044"/>
    <cellStyle name="Accent3 19" xfId="6045"/>
    <cellStyle name="Accent3 2" xfId="624"/>
    <cellStyle name="Accent3 2 10" xfId="6046"/>
    <cellStyle name="Accent3 2 11" xfId="6047"/>
    <cellStyle name="Accent3 2 12" xfId="6048"/>
    <cellStyle name="Accent3 2 13" xfId="6049"/>
    <cellStyle name="Accent3 2 14" xfId="6050"/>
    <cellStyle name="Accent3 2 15" xfId="6051"/>
    <cellStyle name="Accent3 2 16" xfId="6052"/>
    <cellStyle name="Accent3 2 17" xfId="6053"/>
    <cellStyle name="Accent3 2 18" xfId="6054"/>
    <cellStyle name="Accent3 2 19" xfId="6055"/>
    <cellStyle name="Accent3 2 2" xfId="625"/>
    <cellStyle name="Accent3 2 2 2" xfId="6056"/>
    <cellStyle name="Accent3 2 20" xfId="6057"/>
    <cellStyle name="Accent3 2 21" xfId="6058"/>
    <cellStyle name="Accent3 2 22" xfId="6059"/>
    <cellStyle name="Accent3 2 23" xfId="6060"/>
    <cellStyle name="Accent3 2 24" xfId="6061"/>
    <cellStyle name="Accent3 2 25" xfId="6062"/>
    <cellStyle name="Accent3 2 26" xfId="6063"/>
    <cellStyle name="Accent3 2 27" xfId="6064"/>
    <cellStyle name="Accent3 2 28" xfId="6065"/>
    <cellStyle name="Accent3 2 29" xfId="6066"/>
    <cellStyle name="Accent3 2 3" xfId="6067"/>
    <cellStyle name="Accent3 2 4" xfId="6068"/>
    <cellStyle name="Accent3 2 5" xfId="6069"/>
    <cellStyle name="Accent3 2 6" xfId="6070"/>
    <cellStyle name="Accent3 2 7" xfId="6071"/>
    <cellStyle name="Accent3 2 8" xfId="6072"/>
    <cellStyle name="Accent3 2 9" xfId="6073"/>
    <cellStyle name="Accent3 20" xfId="6074"/>
    <cellStyle name="Accent3 21" xfId="6075"/>
    <cellStyle name="Accent3 22" xfId="6076"/>
    <cellStyle name="Accent3 23" xfId="6077"/>
    <cellStyle name="Accent3 24" xfId="6078"/>
    <cellStyle name="Accent3 25" xfId="39"/>
    <cellStyle name="Accent3 3" xfId="626"/>
    <cellStyle name="Accent3 3 2" xfId="6079"/>
    <cellStyle name="Accent3 4" xfId="627"/>
    <cellStyle name="Accent3 4 2" xfId="6080"/>
    <cellStyle name="Accent3 5" xfId="628"/>
    <cellStyle name="Accent3 5 2" xfId="6081"/>
    <cellStyle name="Accent3 6" xfId="629"/>
    <cellStyle name="Accent3 6 2" xfId="630"/>
    <cellStyle name="Accent3 7" xfId="631"/>
    <cellStyle name="Accent3 8" xfId="6082"/>
    <cellStyle name="Accent3 9" xfId="6083"/>
    <cellStyle name="Accent4 - 20%" xfId="6084"/>
    <cellStyle name="Accent4 - 40%" xfId="6085"/>
    <cellStyle name="Accent4 - 60%" xfId="6086"/>
    <cellStyle name="Accent4 10" xfId="6087"/>
    <cellStyle name="Accent4 10 2" xfId="6088"/>
    <cellStyle name="Accent4 11" xfId="6089"/>
    <cellStyle name="Accent4 11 2" xfId="6090"/>
    <cellStyle name="Accent4 12" xfId="6091"/>
    <cellStyle name="Accent4 12 2" xfId="6092"/>
    <cellStyle name="Accent4 13" xfId="6093"/>
    <cellStyle name="Accent4 14" xfId="6094"/>
    <cellStyle name="Accent4 15" xfId="6095"/>
    <cellStyle name="Accent4 16" xfId="6096"/>
    <cellStyle name="Accent4 17" xfId="6097"/>
    <cellStyle name="Accent4 18" xfId="6098"/>
    <cellStyle name="Accent4 19" xfId="6099"/>
    <cellStyle name="Accent4 2" xfId="632"/>
    <cellStyle name="Accent4 2 10" xfId="6100"/>
    <cellStyle name="Accent4 2 11" xfId="6101"/>
    <cellStyle name="Accent4 2 12" xfId="6102"/>
    <cellStyle name="Accent4 2 13" xfId="6103"/>
    <cellStyle name="Accent4 2 14" xfId="6104"/>
    <cellStyle name="Accent4 2 15" xfId="6105"/>
    <cellStyle name="Accent4 2 16" xfId="6106"/>
    <cellStyle name="Accent4 2 17" xfId="6107"/>
    <cellStyle name="Accent4 2 18" xfId="6108"/>
    <cellStyle name="Accent4 2 19" xfId="6109"/>
    <cellStyle name="Accent4 2 2" xfId="633"/>
    <cellStyle name="Accent4 2 2 2" xfId="6110"/>
    <cellStyle name="Accent4 2 20" xfId="6111"/>
    <cellStyle name="Accent4 2 21" xfId="6112"/>
    <cellStyle name="Accent4 2 22" xfId="6113"/>
    <cellStyle name="Accent4 2 23" xfId="6114"/>
    <cellStyle name="Accent4 2 24" xfId="6115"/>
    <cellStyle name="Accent4 2 25" xfId="6116"/>
    <cellStyle name="Accent4 2 26" xfId="6117"/>
    <cellStyle name="Accent4 2 27" xfId="6118"/>
    <cellStyle name="Accent4 2 28" xfId="6119"/>
    <cellStyle name="Accent4 2 29" xfId="6120"/>
    <cellStyle name="Accent4 2 3" xfId="6121"/>
    <cellStyle name="Accent4 2 30" xfId="6122"/>
    <cellStyle name="Accent4 2 31" xfId="6123"/>
    <cellStyle name="Accent4 2 32" xfId="6124"/>
    <cellStyle name="Accent4 2 33" xfId="6125"/>
    <cellStyle name="Accent4 2 34" xfId="6126"/>
    <cellStyle name="Accent4 2 35" xfId="6127"/>
    <cellStyle name="Accent4 2 4" xfId="6128"/>
    <cellStyle name="Accent4 2 5" xfId="6129"/>
    <cellStyle name="Accent4 2 6" xfId="6130"/>
    <cellStyle name="Accent4 2 6 10" xfId="6131"/>
    <cellStyle name="Accent4 2 6 11" xfId="6132"/>
    <cellStyle name="Accent4 2 6 12" xfId="6133"/>
    <cellStyle name="Accent4 2 6 13" xfId="6134"/>
    <cellStyle name="Accent4 2 6 14" xfId="6135"/>
    <cellStyle name="Accent4 2 6 15" xfId="6136"/>
    <cellStyle name="Accent4 2 6 16" xfId="6137"/>
    <cellStyle name="Accent4 2 6 17" xfId="6138"/>
    <cellStyle name="Accent4 2 6 18" xfId="6139"/>
    <cellStyle name="Accent4 2 6 19" xfId="6140"/>
    <cellStyle name="Accent4 2 6 2" xfId="6141"/>
    <cellStyle name="Accent4 2 6 20" xfId="6142"/>
    <cellStyle name="Accent4 2 6 21" xfId="6143"/>
    <cellStyle name="Accent4 2 6 22" xfId="6144"/>
    <cellStyle name="Accent4 2 6 23" xfId="6145"/>
    <cellStyle name="Accent4 2 6 24" xfId="6146"/>
    <cellStyle name="Accent4 2 6 25" xfId="6147"/>
    <cellStyle name="Accent4 2 6 26" xfId="6148"/>
    <cellStyle name="Accent4 2 6 27" xfId="6149"/>
    <cellStyle name="Accent4 2 6 3" xfId="6150"/>
    <cellStyle name="Accent4 2 6 4" xfId="6151"/>
    <cellStyle name="Accent4 2 6 5" xfId="6152"/>
    <cellStyle name="Accent4 2 6 6" xfId="6153"/>
    <cellStyle name="Accent4 2 6 7" xfId="6154"/>
    <cellStyle name="Accent4 2 6 8" xfId="6155"/>
    <cellStyle name="Accent4 2 6 9" xfId="6156"/>
    <cellStyle name="Accent4 2 7" xfId="6157"/>
    <cellStyle name="Accent4 2 8" xfId="6158"/>
    <cellStyle name="Accent4 2 9" xfId="6159"/>
    <cellStyle name="Accent4 20" xfId="6160"/>
    <cellStyle name="Accent4 21" xfId="6161"/>
    <cellStyle name="Accent4 22" xfId="6162"/>
    <cellStyle name="Accent4 23" xfId="6163"/>
    <cellStyle name="Accent4 24" xfId="6164"/>
    <cellStyle name="Accent4 25" xfId="40"/>
    <cellStyle name="Accent4 3" xfId="634"/>
    <cellStyle name="Accent4 3 2" xfId="6165"/>
    <cellStyle name="Accent4 4" xfId="635"/>
    <cellStyle name="Accent4 4 2" xfId="6166"/>
    <cellStyle name="Accent4 5" xfId="636"/>
    <cellStyle name="Accent4 5 2" xfId="6167"/>
    <cellStyle name="Accent4 6" xfId="637"/>
    <cellStyle name="Accent4 6 2" xfId="638"/>
    <cellStyle name="Accent4 7" xfId="639"/>
    <cellStyle name="Accent4 7 10" xfId="6168"/>
    <cellStyle name="Accent4 7 11" xfId="6169"/>
    <cellStyle name="Accent4 7 12" xfId="6170"/>
    <cellStyle name="Accent4 7 13" xfId="6171"/>
    <cellStyle name="Accent4 7 14" xfId="6172"/>
    <cellStyle name="Accent4 7 15" xfId="6173"/>
    <cellStyle name="Accent4 7 16" xfId="6174"/>
    <cellStyle name="Accent4 7 17" xfId="6175"/>
    <cellStyle name="Accent4 7 18" xfId="6176"/>
    <cellStyle name="Accent4 7 19" xfId="6177"/>
    <cellStyle name="Accent4 7 2" xfId="640"/>
    <cellStyle name="Accent4 7 20" xfId="6178"/>
    <cellStyle name="Accent4 7 21" xfId="6179"/>
    <cellStyle name="Accent4 7 22" xfId="6180"/>
    <cellStyle name="Accent4 7 23" xfId="6181"/>
    <cellStyle name="Accent4 7 24" xfId="6182"/>
    <cellStyle name="Accent4 7 25" xfId="6183"/>
    <cellStyle name="Accent4 7 26" xfId="6184"/>
    <cellStyle name="Accent4 7 27" xfId="6185"/>
    <cellStyle name="Accent4 7 28" xfId="6186"/>
    <cellStyle name="Accent4 7 3" xfId="6187"/>
    <cellStyle name="Accent4 7 4" xfId="6188"/>
    <cellStyle name="Accent4 7 5" xfId="6189"/>
    <cellStyle name="Accent4 7 6" xfId="6190"/>
    <cellStyle name="Accent4 7 7" xfId="6191"/>
    <cellStyle name="Accent4 7 8" xfId="6192"/>
    <cellStyle name="Accent4 7 9" xfId="6193"/>
    <cellStyle name="Accent4 8" xfId="641"/>
    <cellStyle name="Accent4 8 10" xfId="6194"/>
    <cellStyle name="Accent4 8 11" xfId="6195"/>
    <cellStyle name="Accent4 8 12" xfId="6196"/>
    <cellStyle name="Accent4 8 13" xfId="6197"/>
    <cellStyle name="Accent4 8 14" xfId="6198"/>
    <cellStyle name="Accent4 8 15" xfId="6199"/>
    <cellStyle name="Accent4 8 16" xfId="6200"/>
    <cellStyle name="Accent4 8 17" xfId="6201"/>
    <cellStyle name="Accent4 8 18" xfId="6202"/>
    <cellStyle name="Accent4 8 19" xfId="6203"/>
    <cellStyle name="Accent4 8 2" xfId="6204"/>
    <cellStyle name="Accent4 8 20" xfId="6205"/>
    <cellStyle name="Accent4 8 21" xfId="6206"/>
    <cellStyle name="Accent4 8 22" xfId="6207"/>
    <cellStyle name="Accent4 8 23" xfId="6208"/>
    <cellStyle name="Accent4 8 24" xfId="6209"/>
    <cellStyle name="Accent4 8 25" xfId="6210"/>
    <cellStyle name="Accent4 8 26" xfId="6211"/>
    <cellStyle name="Accent4 8 27" xfId="6212"/>
    <cellStyle name="Accent4 8 28" xfId="6213"/>
    <cellStyle name="Accent4 8 3" xfId="6214"/>
    <cellStyle name="Accent4 8 4" xfId="6215"/>
    <cellStyle name="Accent4 8 5" xfId="6216"/>
    <cellStyle name="Accent4 8 6" xfId="6217"/>
    <cellStyle name="Accent4 8 7" xfId="6218"/>
    <cellStyle name="Accent4 8 8" xfId="6219"/>
    <cellStyle name="Accent4 8 9" xfId="6220"/>
    <cellStyle name="Accent4 9" xfId="6221"/>
    <cellStyle name="Accent4 9 2" xfId="6222"/>
    <cellStyle name="Accent4 9 3" xfId="6223"/>
    <cellStyle name="Accent4 9 4" xfId="6224"/>
    <cellStyle name="Accent4 9 5" xfId="6225"/>
    <cellStyle name="Accent4 9 6" xfId="6226"/>
    <cellStyle name="Accent5 - 20%" xfId="6227"/>
    <cellStyle name="Accent5 - 40%" xfId="6228"/>
    <cellStyle name="Accent5 - 60%" xfId="6229"/>
    <cellStyle name="Accent5 10" xfId="6230"/>
    <cellStyle name="Accent5 10 2" xfId="6231"/>
    <cellStyle name="Accent5 11" xfId="6232"/>
    <cellStyle name="Accent5 12" xfId="6233"/>
    <cellStyle name="Accent5 13" xfId="6234"/>
    <cellStyle name="Accent5 14" xfId="6235"/>
    <cellStyle name="Accent5 15" xfId="6236"/>
    <cellStyle name="Accent5 16" xfId="6237"/>
    <cellStyle name="Accent5 17" xfId="6238"/>
    <cellStyle name="Accent5 18" xfId="6239"/>
    <cellStyle name="Accent5 19" xfId="6240"/>
    <cellStyle name="Accent5 2" xfId="642"/>
    <cellStyle name="Accent5 2 10" xfId="6241"/>
    <cellStyle name="Accent5 2 11" xfId="6242"/>
    <cellStyle name="Accent5 2 12" xfId="6243"/>
    <cellStyle name="Accent5 2 13" xfId="6244"/>
    <cellStyle name="Accent5 2 14" xfId="6245"/>
    <cellStyle name="Accent5 2 15" xfId="6246"/>
    <cellStyle name="Accent5 2 16" xfId="6247"/>
    <cellStyle name="Accent5 2 17" xfId="6248"/>
    <cellStyle name="Accent5 2 18" xfId="6249"/>
    <cellStyle name="Accent5 2 19" xfId="6250"/>
    <cellStyle name="Accent5 2 2" xfId="643"/>
    <cellStyle name="Accent5 2 2 2" xfId="6251"/>
    <cellStyle name="Accent5 2 20" xfId="6252"/>
    <cellStyle name="Accent5 2 21" xfId="6253"/>
    <cellStyle name="Accent5 2 22" xfId="6254"/>
    <cellStyle name="Accent5 2 23" xfId="6255"/>
    <cellStyle name="Accent5 2 24" xfId="6256"/>
    <cellStyle name="Accent5 2 25" xfId="6257"/>
    <cellStyle name="Accent5 2 26" xfId="6258"/>
    <cellStyle name="Accent5 2 27" xfId="6259"/>
    <cellStyle name="Accent5 2 28" xfId="6260"/>
    <cellStyle name="Accent5 2 29" xfId="6261"/>
    <cellStyle name="Accent5 2 3" xfId="6262"/>
    <cellStyle name="Accent5 2 4" xfId="6263"/>
    <cellStyle name="Accent5 2 5" xfId="6264"/>
    <cellStyle name="Accent5 2 6" xfId="6265"/>
    <cellStyle name="Accent5 2 7" xfId="6266"/>
    <cellStyle name="Accent5 2 8" xfId="6267"/>
    <cellStyle name="Accent5 2 9" xfId="6268"/>
    <cellStyle name="Accent5 20" xfId="6269"/>
    <cellStyle name="Accent5 21" xfId="6270"/>
    <cellStyle name="Accent5 22" xfId="6271"/>
    <cellStyle name="Accent5 23" xfId="6272"/>
    <cellStyle name="Accent5 24" xfId="6273"/>
    <cellStyle name="Accent5 25" xfId="41"/>
    <cellStyle name="Accent5 3" xfId="644"/>
    <cellStyle name="Accent5 3 2" xfId="6274"/>
    <cellStyle name="Accent5 4" xfId="645"/>
    <cellStyle name="Accent5 4 2" xfId="6275"/>
    <cellStyle name="Accent5 5" xfId="646"/>
    <cellStyle name="Accent5 5 2" xfId="6276"/>
    <cellStyle name="Accent5 6" xfId="647"/>
    <cellStyle name="Accent5 6 2" xfId="648"/>
    <cellStyle name="Accent5 7" xfId="649"/>
    <cellStyle name="Accent5 8" xfId="6277"/>
    <cellStyle name="Accent5 9" xfId="6278"/>
    <cellStyle name="Accent6 - 20%" xfId="6279"/>
    <cellStyle name="Accent6 - 40%" xfId="6280"/>
    <cellStyle name="Accent6 - 60%" xfId="6281"/>
    <cellStyle name="Accent6 10" xfId="6282"/>
    <cellStyle name="Accent6 10 2" xfId="6283"/>
    <cellStyle name="Accent6 11" xfId="6284"/>
    <cellStyle name="Accent6 12" xfId="6285"/>
    <cellStyle name="Accent6 13" xfId="6286"/>
    <cellStyle name="Accent6 14" xfId="6287"/>
    <cellStyle name="Accent6 15" xfId="6288"/>
    <cellStyle name="Accent6 16" xfId="6289"/>
    <cellStyle name="Accent6 17" xfId="6290"/>
    <cellStyle name="Accent6 18" xfId="6291"/>
    <cellStyle name="Accent6 19" xfId="6292"/>
    <cellStyle name="Accent6 2" xfId="650"/>
    <cellStyle name="Accent6 2 10" xfId="6293"/>
    <cellStyle name="Accent6 2 11" xfId="6294"/>
    <cellStyle name="Accent6 2 12" xfId="6295"/>
    <cellStyle name="Accent6 2 13" xfId="6296"/>
    <cellStyle name="Accent6 2 14" xfId="6297"/>
    <cellStyle name="Accent6 2 15" xfId="6298"/>
    <cellStyle name="Accent6 2 16" xfId="6299"/>
    <cellStyle name="Accent6 2 17" xfId="6300"/>
    <cellStyle name="Accent6 2 18" xfId="6301"/>
    <cellStyle name="Accent6 2 19" xfId="6302"/>
    <cellStyle name="Accent6 2 2" xfId="651"/>
    <cellStyle name="Accent6 2 2 2" xfId="6303"/>
    <cellStyle name="Accent6 2 20" xfId="6304"/>
    <cellStyle name="Accent6 2 21" xfId="6305"/>
    <cellStyle name="Accent6 2 22" xfId="6306"/>
    <cellStyle name="Accent6 2 23" xfId="6307"/>
    <cellStyle name="Accent6 2 24" xfId="6308"/>
    <cellStyle name="Accent6 2 25" xfId="6309"/>
    <cellStyle name="Accent6 2 26" xfId="6310"/>
    <cellStyle name="Accent6 2 27" xfId="6311"/>
    <cellStyle name="Accent6 2 28" xfId="6312"/>
    <cellStyle name="Accent6 2 29" xfId="6313"/>
    <cellStyle name="Accent6 2 3" xfId="6314"/>
    <cellStyle name="Accent6 2 4" xfId="6315"/>
    <cellStyle name="Accent6 2 5" xfId="6316"/>
    <cellStyle name="Accent6 2 6" xfId="6317"/>
    <cellStyle name="Accent6 2 7" xfId="6318"/>
    <cellStyle name="Accent6 2 8" xfId="6319"/>
    <cellStyle name="Accent6 2 9" xfId="6320"/>
    <cellStyle name="Accent6 20" xfId="6321"/>
    <cellStyle name="Accent6 21" xfId="6322"/>
    <cellStyle name="Accent6 22" xfId="6323"/>
    <cellStyle name="Accent6 23" xfId="6324"/>
    <cellStyle name="Accent6 24" xfId="6325"/>
    <cellStyle name="Accent6 25" xfId="42"/>
    <cellStyle name="Accent6 3" xfId="652"/>
    <cellStyle name="Accent6 3 2" xfId="6326"/>
    <cellStyle name="Accent6 4" xfId="653"/>
    <cellStyle name="Accent6 4 2" xfId="6327"/>
    <cellStyle name="Accent6 5" xfId="654"/>
    <cellStyle name="Accent6 5 2" xfId="6328"/>
    <cellStyle name="Accent6 6" xfId="655"/>
    <cellStyle name="Accent6 6 2" xfId="656"/>
    <cellStyle name="Accent6 7" xfId="657"/>
    <cellStyle name="Accent6 8" xfId="6329"/>
    <cellStyle name="Accent6 9" xfId="6330"/>
    <cellStyle name="Account_normal" xfId="101"/>
    <cellStyle name="Accounting" xfId="658"/>
    <cellStyle name="APB_Current" xfId="6331"/>
    <cellStyle name="assumption 1" xfId="659"/>
    <cellStyle name="Assumption 2" xfId="660"/>
    <cellStyle name="Assumption 3" xfId="661"/>
    <cellStyle name="Assumption Date" xfId="662"/>
    <cellStyle name="Assumptions Center Currency" xfId="663"/>
    <cellStyle name="Assumptions Center Currency 2" xfId="664"/>
    <cellStyle name="Assumptions Center Date" xfId="665"/>
    <cellStyle name="Assumptions Center Date 2" xfId="666"/>
    <cellStyle name="Assumptions Center Multiple" xfId="667"/>
    <cellStyle name="Assumptions Center Multiple 2" xfId="668"/>
    <cellStyle name="Assumptions Center Number" xfId="669"/>
    <cellStyle name="Assumptions Center Number 2" xfId="670"/>
    <cellStyle name="Assumptions Center Percentage" xfId="671"/>
    <cellStyle name="Assumptions Center Percentage 2" xfId="672"/>
    <cellStyle name="Assumptions Center Year" xfId="673"/>
    <cellStyle name="Assumptions Center Year 2" xfId="674"/>
    <cellStyle name="Assumptions Heading" xfId="675"/>
    <cellStyle name="Assumptions Heading 2" xfId="676"/>
    <cellStyle name="Assumptions Right Currency" xfId="677"/>
    <cellStyle name="Assumptions Right Currency 2" xfId="678"/>
    <cellStyle name="Assumptions Right Date" xfId="679"/>
    <cellStyle name="Assumptions Right Date 2" xfId="680"/>
    <cellStyle name="Assumptions Right Multiple" xfId="681"/>
    <cellStyle name="Assumptions Right Multiple 2" xfId="682"/>
    <cellStyle name="Assumptions Right Number" xfId="683"/>
    <cellStyle name="Assumptions Right Number 2" xfId="684"/>
    <cellStyle name="Assumptions Right Percentage" xfId="685"/>
    <cellStyle name="Assumptions Right Percentage 2" xfId="686"/>
    <cellStyle name="Assumptions Right Year" xfId="687"/>
    <cellStyle name="Assumptions Right Year 2" xfId="688"/>
    <cellStyle name="Bad 10" xfId="6332"/>
    <cellStyle name="Bad 11" xfId="6333"/>
    <cellStyle name="Bad 12" xfId="43"/>
    <cellStyle name="Bad 2" xfId="689"/>
    <cellStyle name="Bad 2 10" xfId="6334"/>
    <cellStyle name="Bad 2 11" xfId="6335"/>
    <cellStyle name="Bad 2 12" xfId="6336"/>
    <cellStyle name="Bad 2 13" xfId="6337"/>
    <cellStyle name="Bad 2 14" xfId="6338"/>
    <cellStyle name="Bad 2 15" xfId="6339"/>
    <cellStyle name="Bad 2 16" xfId="6340"/>
    <cellStyle name="Bad 2 17" xfId="6341"/>
    <cellStyle name="Bad 2 18" xfId="6342"/>
    <cellStyle name="Bad 2 19" xfId="6343"/>
    <cellStyle name="Bad 2 2" xfId="690"/>
    <cellStyle name="Bad 2 2 2" xfId="6344"/>
    <cellStyle name="Bad 2 20" xfId="6345"/>
    <cellStyle name="Bad 2 21" xfId="6346"/>
    <cellStyle name="Bad 2 22" xfId="6347"/>
    <cellStyle name="Bad 2 23" xfId="6348"/>
    <cellStyle name="Bad 2 24" xfId="6349"/>
    <cellStyle name="Bad 2 25" xfId="6350"/>
    <cellStyle name="Bad 2 26" xfId="6351"/>
    <cellStyle name="Bad 2 27" xfId="6352"/>
    <cellStyle name="Bad 2 28" xfId="6353"/>
    <cellStyle name="Bad 2 29" xfId="6354"/>
    <cellStyle name="Bad 2 3" xfId="6355"/>
    <cellStyle name="Bad 2 4" xfId="6356"/>
    <cellStyle name="Bad 2 5" xfId="6357"/>
    <cellStyle name="Bad 2 6" xfId="6358"/>
    <cellStyle name="Bad 2 7" xfId="6359"/>
    <cellStyle name="Bad 2 8" xfId="6360"/>
    <cellStyle name="Bad 2 9" xfId="6361"/>
    <cellStyle name="Bad 3" xfId="691"/>
    <cellStyle name="Bad 3 2" xfId="6362"/>
    <cellStyle name="Bad 4" xfId="692"/>
    <cellStyle name="Bad 4 2" xfId="6363"/>
    <cellStyle name="Bad 5" xfId="693"/>
    <cellStyle name="Bad 5 2" xfId="6364"/>
    <cellStyle name="Bad 6" xfId="694"/>
    <cellStyle name="Bad 6 2" xfId="695"/>
    <cellStyle name="Bad 7" xfId="696"/>
    <cellStyle name="Bad 7 2" xfId="697"/>
    <cellStyle name="Bad 8" xfId="698"/>
    <cellStyle name="Bad 9" xfId="6365"/>
    <cellStyle name="Blank" xfId="699"/>
    <cellStyle name="BMM_Data Input" xfId="700"/>
    <cellStyle name="Bold 10" xfId="701"/>
    <cellStyle name="Bold 12" xfId="702"/>
    <cellStyle name="Bold 8" xfId="703"/>
    <cellStyle name="Bold Italic 10" xfId="704"/>
    <cellStyle name="Bold Italic 12" xfId="705"/>
    <cellStyle name="Bold Italic 8" xfId="706"/>
    <cellStyle name="Calc_%" xfId="707"/>
    <cellStyle name="Calculation 10" xfId="6366"/>
    <cellStyle name="Calculation 11" xfId="6367"/>
    <cellStyle name="Calculation 12" xfId="44"/>
    <cellStyle name="Calculation 2" xfId="708"/>
    <cellStyle name="Calculation 2 10" xfId="6368"/>
    <cellStyle name="Calculation 2 11" xfId="6369"/>
    <cellStyle name="Calculation 2 12" xfId="6370"/>
    <cellStyle name="Calculation 2 13" xfId="6371"/>
    <cellStyle name="Calculation 2 14" xfId="6372"/>
    <cellStyle name="Calculation 2 15" xfId="6373"/>
    <cellStyle name="Calculation 2 16" xfId="6374"/>
    <cellStyle name="Calculation 2 17" xfId="6375"/>
    <cellStyle name="Calculation 2 18" xfId="6376"/>
    <cellStyle name="Calculation 2 19" xfId="6377"/>
    <cellStyle name="Calculation 2 2" xfId="709"/>
    <cellStyle name="Calculation 2 2 2" xfId="6378"/>
    <cellStyle name="Calculation 2 20" xfId="6379"/>
    <cellStyle name="Calculation 2 21" xfId="6380"/>
    <cellStyle name="Calculation 2 22" xfId="6381"/>
    <cellStyle name="Calculation 2 23" xfId="6382"/>
    <cellStyle name="Calculation 2 24" xfId="6383"/>
    <cellStyle name="Calculation 2 25" xfId="6384"/>
    <cellStyle name="Calculation 2 3" xfId="6385"/>
    <cellStyle name="Calculation 2 4" xfId="6386"/>
    <cellStyle name="Calculation 2 5" xfId="6387"/>
    <cellStyle name="Calculation 2 6" xfId="6388"/>
    <cellStyle name="Calculation 2 7" xfId="6389"/>
    <cellStyle name="Calculation 2 8" xfId="6390"/>
    <cellStyle name="Calculation 2 9" xfId="6391"/>
    <cellStyle name="Calculation 3" xfId="710"/>
    <cellStyle name="Calculation 3 2" xfId="6392"/>
    <cellStyle name="Calculation 4" xfId="711"/>
    <cellStyle name="Calculation 4 2" xfId="6393"/>
    <cellStyle name="Calculation 5" xfId="712"/>
    <cellStyle name="Calculation 5 2" xfId="6394"/>
    <cellStyle name="Calculation 6" xfId="713"/>
    <cellStyle name="Calculation 6 2" xfId="714"/>
    <cellStyle name="Calculation 7" xfId="715"/>
    <cellStyle name="Calculation 7 2" xfId="716"/>
    <cellStyle name="Calculation 8" xfId="717"/>
    <cellStyle name="Calculation 9" xfId="6395"/>
    <cellStyle name="Cell Link" xfId="718"/>
    <cellStyle name="Cell Link 2" xfId="719"/>
    <cellStyle name="Center Currency" xfId="720"/>
    <cellStyle name="Center Currency 2" xfId="721"/>
    <cellStyle name="Center Date" xfId="722"/>
    <cellStyle name="Center Date 2" xfId="723"/>
    <cellStyle name="Center Multiple" xfId="724"/>
    <cellStyle name="Center Multiple 2" xfId="725"/>
    <cellStyle name="Center Number" xfId="726"/>
    <cellStyle name="Center Number 2" xfId="727"/>
    <cellStyle name="Center Percentage" xfId="728"/>
    <cellStyle name="Center Percentage 2" xfId="729"/>
    <cellStyle name="Center Year" xfId="730"/>
    <cellStyle name="Center Year 2" xfId="731"/>
    <cellStyle name="Check Cell 10" xfId="6396"/>
    <cellStyle name="Check Cell 11" xfId="6397"/>
    <cellStyle name="Check Cell 12" xfId="45"/>
    <cellStyle name="Check Cell 2" xfId="732"/>
    <cellStyle name="Check Cell 2 10" xfId="6398"/>
    <cellStyle name="Check Cell 2 11" xfId="6399"/>
    <cellStyle name="Check Cell 2 12" xfId="6400"/>
    <cellStyle name="Check Cell 2 13" xfId="6401"/>
    <cellStyle name="Check Cell 2 14" xfId="6402"/>
    <cellStyle name="Check Cell 2 15" xfId="6403"/>
    <cellStyle name="Check Cell 2 16" xfId="6404"/>
    <cellStyle name="Check Cell 2 17" xfId="6405"/>
    <cellStyle name="Check Cell 2 18" xfId="6406"/>
    <cellStyle name="Check Cell 2 19" xfId="6407"/>
    <cellStyle name="Check Cell 2 2" xfId="733"/>
    <cellStyle name="Check Cell 2 2 2" xfId="6408"/>
    <cellStyle name="Check Cell 2 20" xfId="6409"/>
    <cellStyle name="Check Cell 2 21" xfId="6410"/>
    <cellStyle name="Check Cell 2 22" xfId="6411"/>
    <cellStyle name="Check Cell 2 23" xfId="6412"/>
    <cellStyle name="Check Cell 2 24" xfId="6413"/>
    <cellStyle name="Check Cell 2 25" xfId="6414"/>
    <cellStyle name="Check Cell 2 26" xfId="6415"/>
    <cellStyle name="Check Cell 2 27" xfId="6416"/>
    <cellStyle name="Check Cell 2 28" xfId="6417"/>
    <cellStyle name="Check Cell 2 29" xfId="6418"/>
    <cellStyle name="Check Cell 2 3" xfId="6419"/>
    <cellStyle name="Check Cell 2 4" xfId="6420"/>
    <cellStyle name="Check Cell 2 5" xfId="6421"/>
    <cellStyle name="Check Cell 2 6" xfId="6422"/>
    <cellStyle name="Check Cell 2 7" xfId="6423"/>
    <cellStyle name="Check Cell 2 8" xfId="6424"/>
    <cellStyle name="Check Cell 2 9" xfId="6425"/>
    <cellStyle name="Check Cell 3" xfId="734"/>
    <cellStyle name="Check Cell 3 2" xfId="6426"/>
    <cellStyle name="Check Cell 4" xfId="735"/>
    <cellStyle name="Check Cell 4 2" xfId="6427"/>
    <cellStyle name="Check Cell 5" xfId="736"/>
    <cellStyle name="Check Cell 5 2" xfId="6428"/>
    <cellStyle name="Check Cell 6" xfId="737"/>
    <cellStyle name="Check Cell 6 2" xfId="738"/>
    <cellStyle name="Check Cell 7" xfId="739"/>
    <cellStyle name="Check Cell 8" xfId="6429"/>
    <cellStyle name="Check Cell 9" xfId="6430"/>
    <cellStyle name="Comma" xfId="10561" builtinId="3"/>
    <cellStyle name="Comma [0] 2" xfId="6431"/>
    <cellStyle name="Comma [0] 2 2" xfId="6432"/>
    <cellStyle name="Comma [0] 3" xfId="6433"/>
    <cellStyle name="Comma [0] 3 2" xfId="6434"/>
    <cellStyle name="Comma [0] 4" xfId="6435"/>
    <cellStyle name="Comma 10" xfId="46"/>
    <cellStyle name="Comma 10 2" xfId="6436"/>
    <cellStyle name="Comma 10 2 2" xfId="6437"/>
    <cellStyle name="Comma 10 3" xfId="6438"/>
    <cellStyle name="Comma 10 4" xfId="6439"/>
    <cellStyle name="Comma 11" xfId="139"/>
    <cellStyle name="Comma 12" xfId="1217"/>
    <cellStyle name="Comma 13" xfId="6440"/>
    <cellStyle name="Comma 14" xfId="6441"/>
    <cellStyle name="Comma 14 2" xfId="6442"/>
    <cellStyle name="Comma 14 3" xfId="6443"/>
    <cellStyle name="Comma 14 4" xfId="6444"/>
    <cellStyle name="Comma 15" xfId="6445"/>
    <cellStyle name="Comma 16" xfId="6446"/>
    <cellStyle name="Comma 17" xfId="6447"/>
    <cellStyle name="Comma 18" xfId="6448"/>
    <cellStyle name="Comma 19" xfId="6449"/>
    <cellStyle name="Comma 2" xfId="1"/>
    <cellStyle name="Comma 2 10" xfId="6450"/>
    <cellStyle name="Comma 2 11" xfId="6451"/>
    <cellStyle name="Comma 2 11 2" xfId="6452"/>
    <cellStyle name="Comma 2 12" xfId="6453"/>
    <cellStyle name="Comma 2 13" xfId="6454"/>
    <cellStyle name="Comma 2 14" xfId="6455"/>
    <cellStyle name="Comma 2 2" xfId="102"/>
    <cellStyle name="Comma 2 2 2" xfId="740"/>
    <cellStyle name="Comma 2 2 2 2" xfId="6456"/>
    <cellStyle name="Comma 2 2 2 2 2" xfId="1215"/>
    <cellStyle name="Comma 2 2 2 3" xfId="6457"/>
    <cellStyle name="Comma 2 2 3" xfId="6458"/>
    <cellStyle name="Comma 2 2 3 2" xfId="6459"/>
    <cellStyle name="Comma 2 2 4" xfId="6460"/>
    <cellStyle name="Comma 2 2 5" xfId="6461"/>
    <cellStyle name="Comma 2 2 6" xfId="6462"/>
    <cellStyle name="Comma 2 3" xfId="103"/>
    <cellStyle name="Comma 2 3 2" xfId="6463"/>
    <cellStyle name="Comma 2 3 2 2" xfId="6464"/>
    <cellStyle name="Comma 2 3 3" xfId="6465"/>
    <cellStyle name="Comma 2 3 3 2" xfId="6466"/>
    <cellStyle name="Comma 2 3 4" xfId="6467"/>
    <cellStyle name="Comma 2 4" xfId="136"/>
    <cellStyle name="Comma 2 4 2" xfId="6468"/>
    <cellStyle name="Comma 2 4 2 2" xfId="6469"/>
    <cellStyle name="Comma 2 4 3" xfId="6470"/>
    <cellStyle name="Comma 2 4 3 2" xfId="6471"/>
    <cellStyle name="Comma 2 4 4" xfId="6472"/>
    <cellStyle name="Comma 2 5" xfId="6473"/>
    <cellStyle name="Comma 2 5 2" xfId="6474"/>
    <cellStyle name="Comma 2 5 2 2" xfId="6475"/>
    <cellStyle name="Comma 2 5 3" xfId="6476"/>
    <cellStyle name="Comma 2 5 3 2" xfId="6477"/>
    <cellStyle name="Comma 2 5 4" xfId="6478"/>
    <cellStyle name="Comma 2 6" xfId="6479"/>
    <cellStyle name="Comma 2 6 2" xfId="6480"/>
    <cellStyle name="Comma 2 6 3" xfId="6481"/>
    <cellStyle name="Comma 2 7" xfId="6482"/>
    <cellStyle name="Comma 2 7 2" xfId="6483"/>
    <cellStyle name="Comma 2 7 3" xfId="6484"/>
    <cellStyle name="Comma 2 8" xfId="6485"/>
    <cellStyle name="Comma 2 8 2" xfId="6486"/>
    <cellStyle name="Comma 2 8 3" xfId="6487"/>
    <cellStyle name="Comma 2 9" xfId="6488"/>
    <cellStyle name="Comma 2 9 2" xfId="6489"/>
    <cellStyle name="Comma 2 9 3" xfId="6490"/>
    <cellStyle name="Comma 2_Table 3.1.1 Movement of Administered funds between years" xfId="129"/>
    <cellStyle name="Comma 20" xfId="6491"/>
    <cellStyle name="Comma 21" xfId="6492"/>
    <cellStyle name="Comma 22" xfId="6493"/>
    <cellStyle name="Comma 23" xfId="6494"/>
    <cellStyle name="Comma 24" xfId="6495"/>
    <cellStyle name="Comma 25" xfId="6496"/>
    <cellStyle name="Comma 26" xfId="6497"/>
    <cellStyle name="Comma 27" xfId="6498"/>
    <cellStyle name="Comma 28" xfId="6499"/>
    <cellStyle name="Comma 29" xfId="6500"/>
    <cellStyle name="Comma 3" xfId="2"/>
    <cellStyle name="Comma 3 2" xfId="741"/>
    <cellStyle name="Comma 3 2 2" xfId="6501"/>
    <cellStyle name="Comma 3 2 3" xfId="6502"/>
    <cellStyle name="Comma 3 2 4" xfId="6503"/>
    <cellStyle name="Comma 3 2 5" xfId="6504"/>
    <cellStyle name="Comma 3 3" xfId="6505"/>
    <cellStyle name="Comma 3 3 2" xfId="6506"/>
    <cellStyle name="Comma 3 4" xfId="6507"/>
    <cellStyle name="Comma 3 5" xfId="6508"/>
    <cellStyle name="Comma 3 5 2" xfId="6509"/>
    <cellStyle name="Comma 3 5 3" xfId="6510"/>
    <cellStyle name="Comma 3 6" xfId="6511"/>
    <cellStyle name="Comma 30" xfId="6512"/>
    <cellStyle name="Comma 31" xfId="6513"/>
    <cellStyle name="Comma 32" xfId="6514"/>
    <cellStyle name="Comma 33" xfId="6515"/>
    <cellStyle name="Comma 34" xfId="6516"/>
    <cellStyle name="Comma 35" xfId="6517"/>
    <cellStyle name="Comma 36" xfId="6518"/>
    <cellStyle name="Comma 37" xfId="6519"/>
    <cellStyle name="Comma 38" xfId="6520"/>
    <cellStyle name="Comma 39" xfId="6521"/>
    <cellStyle name="Comma 4" xfId="47"/>
    <cellStyle name="Comma 4 10" xfId="6522"/>
    <cellStyle name="Comma 4 2" xfId="6523"/>
    <cellStyle name="Comma 4 2 2" xfId="6524"/>
    <cellStyle name="Comma 4 2 3" xfId="6525"/>
    <cellStyle name="Comma 4 2 4" xfId="6526"/>
    <cellStyle name="Comma 4 3" xfId="6527"/>
    <cellStyle name="Comma 4 3 2" xfId="6528"/>
    <cellStyle name="Comma 4 3 3" xfId="6529"/>
    <cellStyle name="Comma 4 3 4" xfId="6530"/>
    <cellStyle name="Comma 4 4" xfId="6531"/>
    <cellStyle name="Comma 4 4 2" xfId="6532"/>
    <cellStyle name="Comma 4 4 3" xfId="6533"/>
    <cellStyle name="Comma 4 5" xfId="6534"/>
    <cellStyle name="Comma 4 5 2" xfId="6535"/>
    <cellStyle name="Comma 4 5 3" xfId="6536"/>
    <cellStyle name="Comma 4 6" xfId="6537"/>
    <cellStyle name="Comma 4 7" xfId="6538"/>
    <cellStyle name="Comma 4 8" xfId="6539"/>
    <cellStyle name="Comma 4 9" xfId="6540"/>
    <cellStyle name="Comma 40" xfId="6541"/>
    <cellStyle name="Comma 41" xfId="6542"/>
    <cellStyle name="Comma 42" xfId="6543"/>
    <cellStyle name="Comma 43" xfId="6544"/>
    <cellStyle name="Comma 44" xfId="6545"/>
    <cellStyle name="Comma 45" xfId="6546"/>
    <cellStyle name="Comma 46" xfId="6547"/>
    <cellStyle name="Comma 47" xfId="6548"/>
    <cellStyle name="Comma 48" xfId="6549"/>
    <cellStyle name="Comma 49" xfId="6550"/>
    <cellStyle name="Comma 5" xfId="48"/>
    <cellStyle name="Comma 5 2" xfId="6551"/>
    <cellStyle name="Comma 5 3" xfId="6552"/>
    <cellStyle name="Comma 5 4" xfId="6553"/>
    <cellStyle name="Comma 50" xfId="6554"/>
    <cellStyle name="Comma 51" xfId="6555"/>
    <cellStyle name="Comma 52" xfId="6556"/>
    <cellStyle name="Comma 53" xfId="6557"/>
    <cellStyle name="Comma 54" xfId="6558"/>
    <cellStyle name="Comma 55" xfId="6559"/>
    <cellStyle name="Comma 56" xfId="6560"/>
    <cellStyle name="Comma 57" xfId="6561"/>
    <cellStyle name="Comma 58" xfId="6562"/>
    <cellStyle name="Comma 59" xfId="6563"/>
    <cellStyle name="Comma 6" xfId="49"/>
    <cellStyle name="Comma 6 2" xfId="6564"/>
    <cellStyle name="Comma 6 2 2" xfId="6565"/>
    <cellStyle name="Comma 6 3" xfId="6566"/>
    <cellStyle name="Comma 60" xfId="6567"/>
    <cellStyle name="Comma 61" xfId="6568"/>
    <cellStyle name="Comma 62" xfId="6569"/>
    <cellStyle name="Comma 63" xfId="6570"/>
    <cellStyle name="Comma 64" xfId="6571"/>
    <cellStyle name="Comma 65" xfId="6572"/>
    <cellStyle name="Comma 66" xfId="6573"/>
    <cellStyle name="Comma 67" xfId="6574"/>
    <cellStyle name="Comma 68" xfId="6575"/>
    <cellStyle name="Comma 69" xfId="6576"/>
    <cellStyle name="Comma 7" xfId="50"/>
    <cellStyle name="Comma 7 2" xfId="6577"/>
    <cellStyle name="Comma 70" xfId="6578"/>
    <cellStyle name="Comma 71" xfId="6579"/>
    <cellStyle name="Comma 72" xfId="6580"/>
    <cellStyle name="Comma 73" xfId="6581"/>
    <cellStyle name="Comma 74" xfId="6582"/>
    <cellStyle name="Comma 75" xfId="6583"/>
    <cellStyle name="Comma 76" xfId="6584"/>
    <cellStyle name="Comma 77" xfId="6585"/>
    <cellStyle name="Comma 78" xfId="6586"/>
    <cellStyle name="Comma 79" xfId="6587"/>
    <cellStyle name="Comma 8" xfId="51"/>
    <cellStyle name="Comma 8 2" xfId="6588"/>
    <cellStyle name="Comma 8 3" xfId="6589"/>
    <cellStyle name="Comma 8 4" xfId="6590"/>
    <cellStyle name="Comma 8 5" xfId="6591"/>
    <cellStyle name="Comma 8 6" xfId="6592"/>
    <cellStyle name="Comma 8 7" xfId="6593"/>
    <cellStyle name="Comma 80" xfId="10556"/>
    <cellStyle name="Comma 9" xfId="52"/>
    <cellStyle name="Comma 9 2" xfId="6594"/>
    <cellStyle name="Comma0" xfId="742"/>
    <cellStyle name="COMMENTS" xfId="104"/>
    <cellStyle name="Currency [0] U" xfId="743"/>
    <cellStyle name="Currency [2]" xfId="744"/>
    <cellStyle name="Currency [2] U" xfId="745"/>
    <cellStyle name="Currency [2]_Centrelink 3rd Div Budget Model 2009-10 ICT Review v12" xfId="746"/>
    <cellStyle name="Currency 10" xfId="747"/>
    <cellStyle name="Currency 11" xfId="748"/>
    <cellStyle name="Currency 12" xfId="749"/>
    <cellStyle name="Currency 13" xfId="750"/>
    <cellStyle name="Currency 14" xfId="751"/>
    <cellStyle name="Currency 15" xfId="752"/>
    <cellStyle name="Currency 16" xfId="753"/>
    <cellStyle name="Currency 17" xfId="754"/>
    <cellStyle name="Currency 18" xfId="755"/>
    <cellStyle name="Currency 19" xfId="756"/>
    <cellStyle name="Currency 2" xfId="105"/>
    <cellStyle name="Currency 2 2" xfId="757"/>
    <cellStyle name="Currency 2 3" xfId="758"/>
    <cellStyle name="Currency 2 4" xfId="6595"/>
    <cellStyle name="Currency 2 5" xfId="6596"/>
    <cellStyle name="Currency 2 6" xfId="6597"/>
    <cellStyle name="Currency 2 7" xfId="6598"/>
    <cellStyle name="Currency 2 8" xfId="6599"/>
    <cellStyle name="Currency 20" xfId="759"/>
    <cellStyle name="Currency 21" xfId="760"/>
    <cellStyle name="Currency 22" xfId="761"/>
    <cellStyle name="Currency 23" xfId="1216"/>
    <cellStyle name="Currency 24" xfId="6600"/>
    <cellStyle name="Currency 25" xfId="6601"/>
    <cellStyle name="Currency 3" xfId="138"/>
    <cellStyle name="Currency 3 2" xfId="762"/>
    <cellStyle name="Currency 4" xfId="763"/>
    <cellStyle name="Currency 4 2" xfId="764"/>
    <cellStyle name="Currency 5" xfId="765"/>
    <cellStyle name="Currency 5 2" xfId="766"/>
    <cellStyle name="Currency 6" xfId="767"/>
    <cellStyle name="Currency 7" xfId="768"/>
    <cellStyle name="Currency 8" xfId="769"/>
    <cellStyle name="Currency 9" xfId="770"/>
    <cellStyle name="Currency0" xfId="771"/>
    <cellStyle name="Current_Number" xfId="106"/>
    <cellStyle name="Data Input" xfId="772"/>
    <cellStyle name="Data Input $" xfId="773"/>
    <cellStyle name="Data Input %" xfId="774"/>
    <cellStyle name="Data Input 2" xfId="775"/>
    <cellStyle name="Data Input 3" xfId="776"/>
    <cellStyle name="Data Input 4" xfId="777"/>
    <cellStyle name="Data Input 5" xfId="778"/>
    <cellStyle name="Data Input 6" xfId="779"/>
    <cellStyle name="Data Input 7" xfId="780"/>
    <cellStyle name="Data Input Date" xfId="781"/>
    <cellStyle name="Data Input No." xfId="782"/>
    <cellStyle name="Data Input_Fee Review Model 2009 Master" xfId="783"/>
    <cellStyle name="Date" xfId="784"/>
    <cellStyle name="Date U" xfId="785"/>
    <cellStyle name="Date_Centrelink 3rd Div Budget Model 2009-10 ICT Review v12" xfId="786"/>
    <cellStyle name="Decimal [0]" xfId="787"/>
    <cellStyle name="Decimal [2]" xfId="788"/>
    <cellStyle name="Decimal [2] U" xfId="789"/>
    <cellStyle name="Decimal [2]_Centrelink 3rd Div Budget Model 2009-10 ICT Review v12" xfId="790"/>
    <cellStyle name="Decimal [4]" xfId="791"/>
    <cellStyle name="Decimal [4] U" xfId="792"/>
    <cellStyle name="Decimal [4]_Centrelink 3rd Div Budget Model 2009-10 ICT Review v12" xfId="793"/>
    <cellStyle name="Emphasis 1" xfId="6602"/>
    <cellStyle name="Emphasis 2" xfId="6603"/>
    <cellStyle name="Emphasis 3" xfId="6604"/>
    <cellStyle name="Euro" xfId="53"/>
    <cellStyle name="Euro 2" xfId="54"/>
    <cellStyle name="Euro 2 2" xfId="6605"/>
    <cellStyle name="Euro 2 2 2" xfId="6606"/>
    <cellStyle name="Euro 2 3" xfId="6607"/>
    <cellStyle name="Euro 2 4" xfId="6608"/>
    <cellStyle name="Euro 3" xfId="55"/>
    <cellStyle name="Euro 3 2" xfId="6609"/>
    <cellStyle name="Euro 4" xfId="6610"/>
    <cellStyle name="Euro 5" xfId="6611"/>
    <cellStyle name="Explanatory Text 10" xfId="6612"/>
    <cellStyle name="Explanatory Text 11" xfId="6613"/>
    <cellStyle name="Explanatory Text 12" xfId="56"/>
    <cellStyle name="Explanatory Text 2" xfId="794"/>
    <cellStyle name="Explanatory Text 2 10" xfId="6614"/>
    <cellStyle name="Explanatory Text 2 11" xfId="6615"/>
    <cellStyle name="Explanatory Text 2 12" xfId="6616"/>
    <cellStyle name="Explanatory Text 2 13" xfId="6617"/>
    <cellStyle name="Explanatory Text 2 14" xfId="6618"/>
    <cellStyle name="Explanatory Text 2 15" xfId="6619"/>
    <cellStyle name="Explanatory Text 2 16" xfId="6620"/>
    <cellStyle name="Explanatory Text 2 17" xfId="6621"/>
    <cellStyle name="Explanatory Text 2 18" xfId="6622"/>
    <cellStyle name="Explanatory Text 2 19" xfId="6623"/>
    <cellStyle name="Explanatory Text 2 2" xfId="795"/>
    <cellStyle name="Explanatory Text 2 2 2" xfId="6624"/>
    <cellStyle name="Explanatory Text 2 20" xfId="6625"/>
    <cellStyle name="Explanatory Text 2 21" xfId="6626"/>
    <cellStyle name="Explanatory Text 2 22" xfId="6627"/>
    <cellStyle name="Explanatory Text 2 23" xfId="6628"/>
    <cellStyle name="Explanatory Text 2 24" xfId="6629"/>
    <cellStyle name="Explanatory Text 2 25" xfId="6630"/>
    <cellStyle name="Explanatory Text 2 26" xfId="6631"/>
    <cellStyle name="Explanatory Text 2 27" xfId="6632"/>
    <cellStyle name="Explanatory Text 2 28" xfId="6633"/>
    <cellStyle name="Explanatory Text 2 29" xfId="6634"/>
    <cellStyle name="Explanatory Text 2 3" xfId="6635"/>
    <cellStyle name="Explanatory Text 2 4" xfId="6636"/>
    <cellStyle name="Explanatory Text 2 5" xfId="6637"/>
    <cellStyle name="Explanatory Text 2 6" xfId="6638"/>
    <cellStyle name="Explanatory Text 2 7" xfId="6639"/>
    <cellStyle name="Explanatory Text 2 8" xfId="6640"/>
    <cellStyle name="Explanatory Text 2 9" xfId="6641"/>
    <cellStyle name="Explanatory Text 3" xfId="796"/>
    <cellStyle name="Explanatory Text 3 2" xfId="6642"/>
    <cellStyle name="Explanatory Text 4" xfId="797"/>
    <cellStyle name="Explanatory Text 4 2" xfId="6643"/>
    <cellStyle name="Explanatory Text 5" xfId="798"/>
    <cellStyle name="Explanatory Text 5 2" xfId="6644"/>
    <cellStyle name="Explanatory Text 6" xfId="799"/>
    <cellStyle name="Explanatory Text 6 2" xfId="800"/>
    <cellStyle name="Explanatory Text 7" xfId="801"/>
    <cellStyle name="Explanatory Text 8" xfId="6645"/>
    <cellStyle name="Explanatory Text 9" xfId="6646"/>
    <cellStyle name="Final" xfId="107"/>
    <cellStyle name="Final 10" xfId="6647"/>
    <cellStyle name="Final 2" xfId="6648"/>
    <cellStyle name="Final 3" xfId="6649"/>
    <cellStyle name="Final 4" xfId="6650"/>
    <cellStyle name="Final 5" xfId="6651"/>
    <cellStyle name="Final 6" xfId="6652"/>
    <cellStyle name="Final 7" xfId="6653"/>
    <cellStyle name="Final 8" xfId="6654"/>
    <cellStyle name="Final 9" xfId="6655"/>
    <cellStyle name="Final_Notes 3 to 5" xfId="6656"/>
    <cellStyle name="Formula $" xfId="802"/>
    <cellStyle name="Formula $ 2" xfId="803"/>
    <cellStyle name="Formula %" xfId="804"/>
    <cellStyle name="Formula % 2" xfId="805"/>
    <cellStyle name="Formula Date" xfId="806"/>
    <cellStyle name="Formula Date 2" xfId="807"/>
    <cellStyle name="Formula No." xfId="808"/>
    <cellStyle name="Formula No. 2" xfId="809"/>
    <cellStyle name="Good 10" xfId="6657"/>
    <cellStyle name="Good 11" xfId="6658"/>
    <cellStyle name="Good 12" xfId="57"/>
    <cellStyle name="Good 2" xfId="810"/>
    <cellStyle name="Good 2 10" xfId="6659"/>
    <cellStyle name="Good 2 11" xfId="6660"/>
    <cellStyle name="Good 2 12" xfId="6661"/>
    <cellStyle name="Good 2 13" xfId="6662"/>
    <cellStyle name="Good 2 14" xfId="6663"/>
    <cellStyle name="Good 2 15" xfId="6664"/>
    <cellStyle name="Good 2 16" xfId="6665"/>
    <cellStyle name="Good 2 17" xfId="6666"/>
    <cellStyle name="Good 2 18" xfId="6667"/>
    <cellStyle name="Good 2 19" xfId="6668"/>
    <cellStyle name="Good 2 2" xfId="811"/>
    <cellStyle name="Good 2 2 2" xfId="6669"/>
    <cellStyle name="Good 2 20" xfId="6670"/>
    <cellStyle name="Good 2 21" xfId="6671"/>
    <cellStyle name="Good 2 22" xfId="6672"/>
    <cellStyle name="Good 2 23" xfId="6673"/>
    <cellStyle name="Good 2 24" xfId="6674"/>
    <cellStyle name="Good 2 25" xfId="6675"/>
    <cellStyle name="Good 2 26" xfId="6676"/>
    <cellStyle name="Good 2 27" xfId="6677"/>
    <cellStyle name="Good 2 28" xfId="6678"/>
    <cellStyle name="Good 2 29" xfId="6679"/>
    <cellStyle name="Good 2 3" xfId="6680"/>
    <cellStyle name="Good 2 4" xfId="6681"/>
    <cellStyle name="Good 2 5" xfId="6682"/>
    <cellStyle name="Good 2 6" xfId="6683"/>
    <cellStyle name="Good 2 7" xfId="6684"/>
    <cellStyle name="Good 2 8" xfId="6685"/>
    <cellStyle name="Good 2 9" xfId="6686"/>
    <cellStyle name="Good 3" xfId="812"/>
    <cellStyle name="Good 3 2" xfId="6687"/>
    <cellStyle name="Good 4" xfId="813"/>
    <cellStyle name="Good 4 2" xfId="6688"/>
    <cellStyle name="Good 5" xfId="814"/>
    <cellStyle name="Good 5 2" xfId="6689"/>
    <cellStyle name="Good 6" xfId="815"/>
    <cellStyle name="Good 6 2" xfId="816"/>
    <cellStyle name="Good 7" xfId="817"/>
    <cellStyle name="Good 8" xfId="6690"/>
    <cellStyle name="Good 9" xfId="6691"/>
    <cellStyle name="Grey" xfId="818"/>
    <cellStyle name="Grey 2" xfId="819"/>
    <cellStyle name="GROUPHEADING" xfId="108"/>
    <cellStyle name="Growth Factor" xfId="820"/>
    <cellStyle name="Hardcode $" xfId="821"/>
    <cellStyle name="Hardcode %" xfId="822"/>
    <cellStyle name="Hardcode Date" xfId="823"/>
    <cellStyle name="Hardcode No." xfId="824"/>
    <cellStyle name="Hash Out" xfId="825"/>
    <cellStyle name="Hash Out 2" xfId="826"/>
    <cellStyle name="HDR1" xfId="81"/>
    <cellStyle name="HDR1 2" xfId="6692"/>
    <cellStyle name="HDR1 2 2" xfId="6693"/>
    <cellStyle name="HDR1 2 3" xfId="6694"/>
    <cellStyle name="HDR1 2 4" xfId="6695"/>
    <cellStyle name="HDR1_Notes 3 to 5" xfId="6696"/>
    <cellStyle name="hdr2" xfId="82"/>
    <cellStyle name="hdr2 2" xfId="6697"/>
    <cellStyle name="hdr2 2 2" xfId="6698"/>
    <cellStyle name="hdr2 2 2 2" xfId="6699"/>
    <cellStyle name="hdr2 2 3" xfId="6700"/>
    <cellStyle name="hdr2_Notes 3 to 5" xfId="6701"/>
    <cellStyle name="HEADER1" xfId="83"/>
    <cellStyle name="HEADER1 2" xfId="109"/>
    <cellStyle name="HEADER1 2 2" xfId="6702"/>
    <cellStyle name="HEADER1 2 3" xfId="6703"/>
    <cellStyle name="HEADER1 2 4" xfId="6704"/>
    <cellStyle name="HEADER1 2 5" xfId="6705"/>
    <cellStyle name="HEADER1 3" xfId="6706"/>
    <cellStyle name="HEADER1 4" xfId="6707"/>
    <cellStyle name="HEADER1 5" xfId="6708"/>
    <cellStyle name="HEADER1 6" xfId="6709"/>
    <cellStyle name="HEADER1_Notes 3 to 5" xfId="6710"/>
    <cellStyle name="HEADER2" xfId="84"/>
    <cellStyle name="HEADER3" xfId="85"/>
    <cellStyle name="HEADER3 2" xfId="110"/>
    <cellStyle name="HEADER3 2 2" xfId="6711"/>
    <cellStyle name="HEADER3 2 3" xfId="6712"/>
    <cellStyle name="HEADER3 2 4" xfId="6713"/>
    <cellStyle name="HEADER3 3" xfId="6714"/>
    <cellStyle name="HEADER3 4" xfId="6715"/>
    <cellStyle name="HEADER3 4 2" xfId="6716"/>
    <cellStyle name="HEADER3 4 3" xfId="6717"/>
    <cellStyle name="HEADER3 5" xfId="6718"/>
    <cellStyle name="HEADER3 6" xfId="6719"/>
    <cellStyle name="HEADER3 7" xfId="6720"/>
    <cellStyle name="HEADER3 8" xfId="6721"/>
    <cellStyle name="HEADER3 9" xfId="6722"/>
    <cellStyle name="HEADER3_Notes 3 to 5" xfId="6723"/>
    <cellStyle name="heading" xfId="111"/>
    <cellStyle name="Heading - Column" xfId="58"/>
    <cellStyle name="Heading - Other" xfId="59"/>
    <cellStyle name="Heading - Row" xfId="60"/>
    <cellStyle name="Heading - Sheet" xfId="61"/>
    <cellStyle name="Heading 1 10" xfId="6724"/>
    <cellStyle name="Heading 1 11" xfId="6725"/>
    <cellStyle name="Heading 1 12" xfId="6726"/>
    <cellStyle name="Heading 1 13" xfId="62"/>
    <cellStyle name="Heading 1 2" xfId="827"/>
    <cellStyle name="Heading 1 2 10" xfId="6727"/>
    <cellStyle name="Heading 1 2 11" xfId="6728"/>
    <cellStyle name="Heading 1 2 12" xfId="6729"/>
    <cellStyle name="Heading 1 2 13" xfId="6730"/>
    <cellStyle name="Heading 1 2 14" xfId="6731"/>
    <cellStyle name="Heading 1 2 15" xfId="6732"/>
    <cellStyle name="Heading 1 2 16" xfId="6733"/>
    <cellStyle name="Heading 1 2 17" xfId="6734"/>
    <cellStyle name="Heading 1 2 18" xfId="6735"/>
    <cellStyle name="Heading 1 2 19" xfId="6736"/>
    <cellStyle name="Heading 1 2 2" xfId="828"/>
    <cellStyle name="Heading 1 2 2 2" xfId="6737"/>
    <cellStyle name="Heading 1 2 2 2 2" xfId="6738"/>
    <cellStyle name="Heading 1 2 2 2 2 2" xfId="6739"/>
    <cellStyle name="Heading 1 2 2 2 2 3" xfId="6740"/>
    <cellStyle name="Heading 1 2 2 2 2 4" xfId="6741"/>
    <cellStyle name="Heading 1 2 2 2 2 5" xfId="6742"/>
    <cellStyle name="Heading 1 2 2 2 2 6" xfId="6743"/>
    <cellStyle name="Heading 1 2 2 2 2 7" xfId="6744"/>
    <cellStyle name="Heading 1 2 2 2 3" xfId="6745"/>
    <cellStyle name="Heading 1 2 2 2 4" xfId="6746"/>
    <cellStyle name="Heading 1 2 2 2 5" xfId="6747"/>
    <cellStyle name="Heading 1 2 2 2 6" xfId="6748"/>
    <cellStyle name="Heading 1 2 2 2 7" xfId="6749"/>
    <cellStyle name="Heading 1 2 2 3" xfId="6750"/>
    <cellStyle name="Heading 1 2 2 3 2" xfId="6751"/>
    <cellStyle name="Heading 1 2 2 3 3" xfId="6752"/>
    <cellStyle name="Heading 1 2 2 3 4" xfId="6753"/>
    <cellStyle name="Heading 1 2 2 3 5" xfId="6754"/>
    <cellStyle name="Heading 1 2 2 3 6" xfId="6755"/>
    <cellStyle name="Heading 1 2 2 4" xfId="6756"/>
    <cellStyle name="Heading 1 2 2 5" xfId="6757"/>
    <cellStyle name="Heading 1 2 2 6" xfId="6758"/>
    <cellStyle name="Heading 1 2 2 7" xfId="6759"/>
    <cellStyle name="Heading 1 2 2 8" xfId="6760"/>
    <cellStyle name="Heading 1 2 20" xfId="6761"/>
    <cellStyle name="Heading 1 2 21" xfId="6762"/>
    <cellStyle name="Heading 1 2 22" xfId="6763"/>
    <cellStyle name="Heading 1 2 23" xfId="6764"/>
    <cellStyle name="Heading 1 2 24" xfId="6765"/>
    <cellStyle name="Heading 1 2 25" xfId="6766"/>
    <cellStyle name="Heading 1 2 26" xfId="6767"/>
    <cellStyle name="Heading 1 2 27" xfId="6768"/>
    <cellStyle name="Heading 1 2 28" xfId="6769"/>
    <cellStyle name="Heading 1 2 29" xfId="6770"/>
    <cellStyle name="Heading 1 2 3" xfId="6771"/>
    <cellStyle name="Heading 1 2 30" xfId="6772"/>
    <cellStyle name="Heading 1 2 4" xfId="6773"/>
    <cellStyle name="Heading 1 2 5" xfId="6774"/>
    <cellStyle name="Heading 1 2 6" xfId="6775"/>
    <cellStyle name="Heading 1 2 7" xfId="6776"/>
    <cellStyle name="Heading 1 2 8" xfId="6777"/>
    <cellStyle name="Heading 1 2 9" xfId="6778"/>
    <cellStyle name="Heading 1 3" xfId="829"/>
    <cellStyle name="Heading 1 3 2" xfId="6779"/>
    <cellStyle name="Heading 1 4" xfId="830"/>
    <cellStyle name="Heading 1 4 2" xfId="6780"/>
    <cellStyle name="Heading 1 5" xfId="831"/>
    <cellStyle name="Heading 1 5 2" xfId="6781"/>
    <cellStyle name="Heading 1 6" xfId="832"/>
    <cellStyle name="Heading 1 6 10" xfId="6782"/>
    <cellStyle name="Heading 1 6 11" xfId="6783"/>
    <cellStyle name="Heading 1 6 12" xfId="6784"/>
    <cellStyle name="Heading 1 6 13" xfId="6785"/>
    <cellStyle name="Heading 1 6 14" xfId="6786"/>
    <cellStyle name="Heading 1 6 15" xfId="6787"/>
    <cellStyle name="Heading 1 6 16" xfId="6788"/>
    <cellStyle name="Heading 1 6 17" xfId="6789"/>
    <cellStyle name="Heading 1 6 18" xfId="6790"/>
    <cellStyle name="Heading 1 6 19" xfId="6791"/>
    <cellStyle name="Heading 1 6 2" xfId="833"/>
    <cellStyle name="Heading 1 6 20" xfId="6792"/>
    <cellStyle name="Heading 1 6 21" xfId="6793"/>
    <cellStyle name="Heading 1 6 22" xfId="6794"/>
    <cellStyle name="Heading 1 6 23" xfId="6795"/>
    <cellStyle name="Heading 1 6 24" xfId="6796"/>
    <cellStyle name="Heading 1 6 25" xfId="6797"/>
    <cellStyle name="Heading 1 6 26" xfId="6798"/>
    <cellStyle name="Heading 1 6 27" xfId="6799"/>
    <cellStyle name="Heading 1 6 28" xfId="6800"/>
    <cellStyle name="Heading 1 6 3" xfId="6801"/>
    <cellStyle name="Heading 1 6 4" xfId="6802"/>
    <cellStyle name="Heading 1 6 5" xfId="6803"/>
    <cellStyle name="Heading 1 6 6" xfId="6804"/>
    <cellStyle name="Heading 1 6 7" xfId="6805"/>
    <cellStyle name="Heading 1 6 8" xfId="6806"/>
    <cellStyle name="Heading 1 6 9" xfId="6807"/>
    <cellStyle name="Heading 1 7" xfId="834"/>
    <cellStyle name="Heading 1 7 10" xfId="6808"/>
    <cellStyle name="Heading 1 7 11" xfId="6809"/>
    <cellStyle name="Heading 1 7 12" xfId="6810"/>
    <cellStyle name="Heading 1 7 13" xfId="6811"/>
    <cellStyle name="Heading 1 7 14" xfId="6812"/>
    <cellStyle name="Heading 1 7 15" xfId="6813"/>
    <cellStyle name="Heading 1 7 16" xfId="6814"/>
    <cellStyle name="Heading 1 7 17" xfId="6815"/>
    <cellStyle name="Heading 1 7 18" xfId="6816"/>
    <cellStyle name="Heading 1 7 19" xfId="6817"/>
    <cellStyle name="Heading 1 7 2" xfId="835"/>
    <cellStyle name="Heading 1 7 20" xfId="6818"/>
    <cellStyle name="Heading 1 7 21" xfId="6819"/>
    <cellStyle name="Heading 1 7 22" xfId="6820"/>
    <cellStyle name="Heading 1 7 23" xfId="6821"/>
    <cellStyle name="Heading 1 7 24" xfId="6822"/>
    <cellStyle name="Heading 1 7 25" xfId="6823"/>
    <cellStyle name="Heading 1 7 26" xfId="6824"/>
    <cellStyle name="Heading 1 7 27" xfId="6825"/>
    <cellStyle name="Heading 1 7 28" xfId="6826"/>
    <cellStyle name="Heading 1 7 3" xfId="6827"/>
    <cellStyle name="Heading 1 7 4" xfId="6828"/>
    <cellStyle name="Heading 1 7 5" xfId="6829"/>
    <cellStyle name="Heading 1 7 6" xfId="6830"/>
    <cellStyle name="Heading 1 7 7" xfId="6831"/>
    <cellStyle name="Heading 1 7 8" xfId="6832"/>
    <cellStyle name="Heading 1 7 9" xfId="6833"/>
    <cellStyle name="Heading 1 8" xfId="836"/>
    <cellStyle name="Heading 1 8 2" xfId="6834"/>
    <cellStyle name="Heading 1 8 3" xfId="6835"/>
    <cellStyle name="Heading 1 8 4" xfId="6836"/>
    <cellStyle name="Heading 1 8 5" xfId="6837"/>
    <cellStyle name="Heading 1 8 6" xfId="6838"/>
    <cellStyle name="Heading 1 9" xfId="6839"/>
    <cellStyle name="Heading 1 9 2" xfId="6840"/>
    <cellStyle name="heading 10" xfId="6841"/>
    <cellStyle name="heading 11" xfId="6842"/>
    <cellStyle name="heading 12" xfId="6843"/>
    <cellStyle name="heading 13" xfId="6844"/>
    <cellStyle name="heading 14" xfId="6845"/>
    <cellStyle name="heading 15" xfId="6846"/>
    <cellStyle name="heading 16" xfId="6847"/>
    <cellStyle name="heading 17" xfId="6848"/>
    <cellStyle name="heading 18" xfId="6849"/>
    <cellStyle name="heading 19" xfId="6850"/>
    <cellStyle name="Heading 2 10" xfId="6851"/>
    <cellStyle name="Heading 2 11" xfId="6852"/>
    <cellStyle name="Heading 2 12" xfId="6853"/>
    <cellStyle name="Heading 2 13" xfId="63"/>
    <cellStyle name="Heading 2 2" xfId="837"/>
    <cellStyle name="Heading 2 2 10" xfId="6854"/>
    <cellStyle name="Heading 2 2 11" xfId="6855"/>
    <cellStyle name="Heading 2 2 12" xfId="6856"/>
    <cellStyle name="Heading 2 2 13" xfId="6857"/>
    <cellStyle name="Heading 2 2 14" xfId="6858"/>
    <cellStyle name="Heading 2 2 15" xfId="6859"/>
    <cellStyle name="Heading 2 2 16" xfId="6860"/>
    <cellStyle name="Heading 2 2 17" xfId="6861"/>
    <cellStyle name="Heading 2 2 18" xfId="6862"/>
    <cellStyle name="Heading 2 2 19" xfId="6863"/>
    <cellStyle name="Heading 2 2 2" xfId="838"/>
    <cellStyle name="Heading 2 2 2 2" xfId="6864"/>
    <cellStyle name="Heading 2 2 2 2 2" xfId="6865"/>
    <cellStyle name="Heading 2 2 2 2 2 2" xfId="6866"/>
    <cellStyle name="Heading 2 2 2 2 2 3" xfId="6867"/>
    <cellStyle name="Heading 2 2 2 2 2 4" xfId="6868"/>
    <cellStyle name="Heading 2 2 2 2 2 5" xfId="6869"/>
    <cellStyle name="Heading 2 2 2 2 2 6" xfId="6870"/>
    <cellStyle name="Heading 2 2 2 2 2 7" xfId="6871"/>
    <cellStyle name="Heading 2 2 2 2 3" xfId="6872"/>
    <cellStyle name="Heading 2 2 2 2 4" xfId="6873"/>
    <cellStyle name="Heading 2 2 2 2 5" xfId="6874"/>
    <cellStyle name="Heading 2 2 2 2 6" xfId="6875"/>
    <cellStyle name="Heading 2 2 2 2 7" xfId="6876"/>
    <cellStyle name="Heading 2 2 2 3" xfId="6877"/>
    <cellStyle name="Heading 2 2 2 3 2" xfId="6878"/>
    <cellStyle name="Heading 2 2 2 3 3" xfId="6879"/>
    <cellStyle name="Heading 2 2 2 3 4" xfId="6880"/>
    <cellStyle name="Heading 2 2 2 3 5" xfId="6881"/>
    <cellStyle name="Heading 2 2 2 3 6" xfId="6882"/>
    <cellStyle name="Heading 2 2 2 4" xfId="6883"/>
    <cellStyle name="Heading 2 2 2 5" xfId="6884"/>
    <cellStyle name="Heading 2 2 2 6" xfId="6885"/>
    <cellStyle name="Heading 2 2 2 7" xfId="6886"/>
    <cellStyle name="Heading 2 2 2 8" xfId="6887"/>
    <cellStyle name="Heading 2 2 20" xfId="6888"/>
    <cellStyle name="Heading 2 2 21" xfId="6889"/>
    <cellStyle name="Heading 2 2 22" xfId="6890"/>
    <cellStyle name="Heading 2 2 23" xfId="6891"/>
    <cellStyle name="Heading 2 2 24" xfId="6892"/>
    <cellStyle name="Heading 2 2 25" xfId="6893"/>
    <cellStyle name="Heading 2 2 26" xfId="6894"/>
    <cellStyle name="Heading 2 2 27" xfId="6895"/>
    <cellStyle name="Heading 2 2 28" xfId="6896"/>
    <cellStyle name="Heading 2 2 29" xfId="6897"/>
    <cellStyle name="Heading 2 2 3" xfId="6898"/>
    <cellStyle name="Heading 2 2 30" xfId="6899"/>
    <cellStyle name="Heading 2 2 4" xfId="6900"/>
    <cellStyle name="Heading 2 2 5" xfId="6901"/>
    <cellStyle name="Heading 2 2 6" xfId="6902"/>
    <cellStyle name="Heading 2 2 7" xfId="6903"/>
    <cellStyle name="Heading 2 2 8" xfId="6904"/>
    <cellStyle name="Heading 2 2 9" xfId="6905"/>
    <cellStyle name="Heading 2 3" xfId="839"/>
    <cellStyle name="Heading 2 3 2" xfId="6906"/>
    <cellStyle name="Heading 2 4" xfId="840"/>
    <cellStyle name="Heading 2 4 2" xfId="6907"/>
    <cellStyle name="Heading 2 5" xfId="841"/>
    <cellStyle name="Heading 2 5 2" xfId="6908"/>
    <cellStyle name="Heading 2 6" xfId="842"/>
    <cellStyle name="Heading 2 6 10" xfId="6909"/>
    <cellStyle name="Heading 2 6 11" xfId="6910"/>
    <cellStyle name="Heading 2 6 12" xfId="6911"/>
    <cellStyle name="Heading 2 6 13" xfId="6912"/>
    <cellStyle name="Heading 2 6 14" xfId="6913"/>
    <cellStyle name="Heading 2 6 15" xfId="6914"/>
    <cellStyle name="Heading 2 6 16" xfId="6915"/>
    <cellStyle name="Heading 2 6 17" xfId="6916"/>
    <cellStyle name="Heading 2 6 18" xfId="6917"/>
    <cellStyle name="Heading 2 6 19" xfId="6918"/>
    <cellStyle name="Heading 2 6 2" xfId="843"/>
    <cellStyle name="Heading 2 6 20" xfId="6919"/>
    <cellStyle name="Heading 2 6 21" xfId="6920"/>
    <cellStyle name="Heading 2 6 22" xfId="6921"/>
    <cellStyle name="Heading 2 6 23" xfId="6922"/>
    <cellStyle name="Heading 2 6 24" xfId="6923"/>
    <cellStyle name="Heading 2 6 25" xfId="6924"/>
    <cellStyle name="Heading 2 6 26" xfId="6925"/>
    <cellStyle name="Heading 2 6 27" xfId="6926"/>
    <cellStyle name="Heading 2 6 28" xfId="6927"/>
    <cellStyle name="Heading 2 6 3" xfId="6928"/>
    <cellStyle name="Heading 2 6 4" xfId="6929"/>
    <cellStyle name="Heading 2 6 5" xfId="6930"/>
    <cellStyle name="Heading 2 6 6" xfId="6931"/>
    <cellStyle name="Heading 2 6 7" xfId="6932"/>
    <cellStyle name="Heading 2 6 8" xfId="6933"/>
    <cellStyle name="Heading 2 6 9" xfId="6934"/>
    <cellStyle name="Heading 2 7" xfId="844"/>
    <cellStyle name="Heading 2 7 10" xfId="6935"/>
    <cellStyle name="Heading 2 7 11" xfId="6936"/>
    <cellStyle name="Heading 2 7 12" xfId="6937"/>
    <cellStyle name="Heading 2 7 13" xfId="6938"/>
    <cellStyle name="Heading 2 7 14" xfId="6939"/>
    <cellStyle name="Heading 2 7 15" xfId="6940"/>
    <cellStyle name="Heading 2 7 16" xfId="6941"/>
    <cellStyle name="Heading 2 7 17" xfId="6942"/>
    <cellStyle name="Heading 2 7 18" xfId="6943"/>
    <cellStyle name="Heading 2 7 19" xfId="6944"/>
    <cellStyle name="Heading 2 7 2" xfId="845"/>
    <cellStyle name="Heading 2 7 20" xfId="6945"/>
    <cellStyle name="Heading 2 7 21" xfId="6946"/>
    <cellStyle name="Heading 2 7 22" xfId="6947"/>
    <cellStyle name="Heading 2 7 23" xfId="6948"/>
    <cellStyle name="Heading 2 7 24" xfId="6949"/>
    <cellStyle name="Heading 2 7 25" xfId="6950"/>
    <cellStyle name="Heading 2 7 26" xfId="6951"/>
    <cellStyle name="Heading 2 7 27" xfId="6952"/>
    <cellStyle name="Heading 2 7 28" xfId="6953"/>
    <cellStyle name="Heading 2 7 3" xfId="6954"/>
    <cellStyle name="Heading 2 7 4" xfId="6955"/>
    <cellStyle name="Heading 2 7 5" xfId="6956"/>
    <cellStyle name="Heading 2 7 6" xfId="6957"/>
    <cellStyle name="Heading 2 7 7" xfId="6958"/>
    <cellStyle name="Heading 2 7 8" xfId="6959"/>
    <cellStyle name="Heading 2 7 9" xfId="6960"/>
    <cellStyle name="Heading 2 8" xfId="846"/>
    <cellStyle name="Heading 2 8 2" xfId="6961"/>
    <cellStyle name="Heading 2 8 3" xfId="6962"/>
    <cellStyle name="Heading 2 8 4" xfId="6963"/>
    <cellStyle name="Heading 2 8 5" xfId="6964"/>
    <cellStyle name="Heading 2 8 6" xfId="6965"/>
    <cellStyle name="Heading 2 9" xfId="6966"/>
    <cellStyle name="Heading 2 9 2" xfId="6967"/>
    <cellStyle name="heading 20" xfId="6968"/>
    <cellStyle name="heading 21" xfId="6969"/>
    <cellStyle name="heading 22" xfId="6970"/>
    <cellStyle name="heading 23" xfId="6971"/>
    <cellStyle name="heading 24" xfId="6972"/>
    <cellStyle name="heading 25" xfId="6973"/>
    <cellStyle name="heading 26" xfId="6974"/>
    <cellStyle name="heading 27" xfId="6975"/>
    <cellStyle name="heading 28" xfId="6976"/>
    <cellStyle name="heading 29" xfId="6977"/>
    <cellStyle name="Heading 3 10" xfId="6978"/>
    <cellStyle name="Heading 3 11" xfId="6979"/>
    <cellStyle name="Heading 3 12" xfId="6980"/>
    <cellStyle name="Heading 3 13" xfId="64"/>
    <cellStyle name="Heading 3 2" xfId="847"/>
    <cellStyle name="Heading 3 2 10" xfId="6981"/>
    <cellStyle name="Heading 3 2 11" xfId="6982"/>
    <cellStyle name="Heading 3 2 12" xfId="6983"/>
    <cellStyle name="Heading 3 2 13" xfId="6984"/>
    <cellStyle name="Heading 3 2 14" xfId="6985"/>
    <cellStyle name="Heading 3 2 15" xfId="6986"/>
    <cellStyle name="Heading 3 2 16" xfId="6987"/>
    <cellStyle name="Heading 3 2 17" xfId="6988"/>
    <cellStyle name="Heading 3 2 18" xfId="6989"/>
    <cellStyle name="Heading 3 2 19" xfId="6990"/>
    <cellStyle name="Heading 3 2 2" xfId="848"/>
    <cellStyle name="Heading 3 2 2 2" xfId="6991"/>
    <cellStyle name="Heading 3 2 2 2 2" xfId="6992"/>
    <cellStyle name="Heading 3 2 2 2 2 2" xfId="6993"/>
    <cellStyle name="Heading 3 2 2 2 2 3" xfId="6994"/>
    <cellStyle name="Heading 3 2 2 2 2 4" xfId="6995"/>
    <cellStyle name="Heading 3 2 2 2 2 5" xfId="6996"/>
    <cellStyle name="Heading 3 2 2 2 2 6" xfId="6997"/>
    <cellStyle name="Heading 3 2 2 2 2 7" xfId="6998"/>
    <cellStyle name="Heading 3 2 2 2 3" xfId="6999"/>
    <cellStyle name="Heading 3 2 2 2 4" xfId="7000"/>
    <cellStyle name="Heading 3 2 2 2 5" xfId="7001"/>
    <cellStyle name="Heading 3 2 2 2 6" xfId="7002"/>
    <cellStyle name="Heading 3 2 2 2 7" xfId="7003"/>
    <cellStyle name="Heading 3 2 2 3" xfId="7004"/>
    <cellStyle name="Heading 3 2 2 3 2" xfId="7005"/>
    <cellStyle name="Heading 3 2 2 3 3" xfId="7006"/>
    <cellStyle name="Heading 3 2 2 3 4" xfId="7007"/>
    <cellStyle name="Heading 3 2 2 3 5" xfId="7008"/>
    <cellStyle name="Heading 3 2 2 3 6" xfId="7009"/>
    <cellStyle name="Heading 3 2 2 4" xfId="7010"/>
    <cellStyle name="Heading 3 2 2 5" xfId="7011"/>
    <cellStyle name="Heading 3 2 2 6" xfId="7012"/>
    <cellStyle name="Heading 3 2 2 7" xfId="7013"/>
    <cellStyle name="Heading 3 2 2 8" xfId="7014"/>
    <cellStyle name="Heading 3 2 20" xfId="7015"/>
    <cellStyle name="Heading 3 2 21" xfId="7016"/>
    <cellStyle name="Heading 3 2 22" xfId="7017"/>
    <cellStyle name="Heading 3 2 23" xfId="7018"/>
    <cellStyle name="Heading 3 2 24" xfId="7019"/>
    <cellStyle name="Heading 3 2 25" xfId="7020"/>
    <cellStyle name="Heading 3 2 26" xfId="7021"/>
    <cellStyle name="Heading 3 2 27" xfId="7022"/>
    <cellStyle name="Heading 3 2 28" xfId="7023"/>
    <cellStyle name="Heading 3 2 29" xfId="7024"/>
    <cellStyle name="Heading 3 2 3" xfId="7025"/>
    <cellStyle name="Heading 3 2 30" xfId="7026"/>
    <cellStyle name="Heading 3 2 4" xfId="7027"/>
    <cellStyle name="Heading 3 2 5" xfId="7028"/>
    <cellStyle name="Heading 3 2 6" xfId="7029"/>
    <cellStyle name="Heading 3 2 7" xfId="7030"/>
    <cellStyle name="Heading 3 2 8" xfId="7031"/>
    <cellStyle name="Heading 3 2 9" xfId="7032"/>
    <cellStyle name="Heading 3 3" xfId="849"/>
    <cellStyle name="Heading 3 3 2" xfId="7033"/>
    <cellStyle name="Heading 3 4" xfId="850"/>
    <cellStyle name="Heading 3 4 2" xfId="7034"/>
    <cellStyle name="Heading 3 5" xfId="851"/>
    <cellStyle name="Heading 3 5 2" xfId="7035"/>
    <cellStyle name="Heading 3 6" xfId="852"/>
    <cellStyle name="Heading 3 6 10" xfId="7036"/>
    <cellStyle name="Heading 3 6 11" xfId="7037"/>
    <cellStyle name="Heading 3 6 12" xfId="7038"/>
    <cellStyle name="Heading 3 6 13" xfId="7039"/>
    <cellStyle name="Heading 3 6 14" xfId="7040"/>
    <cellStyle name="Heading 3 6 15" xfId="7041"/>
    <cellStyle name="Heading 3 6 16" xfId="7042"/>
    <cellStyle name="Heading 3 6 17" xfId="7043"/>
    <cellStyle name="Heading 3 6 18" xfId="7044"/>
    <cellStyle name="Heading 3 6 19" xfId="7045"/>
    <cellStyle name="Heading 3 6 2" xfId="853"/>
    <cellStyle name="Heading 3 6 20" xfId="7046"/>
    <cellStyle name="Heading 3 6 21" xfId="7047"/>
    <cellStyle name="Heading 3 6 22" xfId="7048"/>
    <cellStyle name="Heading 3 6 23" xfId="7049"/>
    <cellStyle name="Heading 3 6 24" xfId="7050"/>
    <cellStyle name="Heading 3 6 25" xfId="7051"/>
    <cellStyle name="Heading 3 6 26" xfId="7052"/>
    <cellStyle name="Heading 3 6 27" xfId="7053"/>
    <cellStyle name="Heading 3 6 28" xfId="7054"/>
    <cellStyle name="Heading 3 6 3" xfId="7055"/>
    <cellStyle name="Heading 3 6 4" xfId="7056"/>
    <cellStyle name="Heading 3 6 5" xfId="7057"/>
    <cellStyle name="Heading 3 6 6" xfId="7058"/>
    <cellStyle name="Heading 3 6 7" xfId="7059"/>
    <cellStyle name="Heading 3 6 8" xfId="7060"/>
    <cellStyle name="Heading 3 6 9" xfId="7061"/>
    <cellStyle name="Heading 3 7" xfId="854"/>
    <cellStyle name="Heading 3 7 10" xfId="7062"/>
    <cellStyle name="Heading 3 7 11" xfId="7063"/>
    <cellStyle name="Heading 3 7 12" xfId="7064"/>
    <cellStyle name="Heading 3 7 13" xfId="7065"/>
    <cellStyle name="Heading 3 7 14" xfId="7066"/>
    <cellStyle name="Heading 3 7 15" xfId="7067"/>
    <cellStyle name="Heading 3 7 16" xfId="7068"/>
    <cellStyle name="Heading 3 7 17" xfId="7069"/>
    <cellStyle name="Heading 3 7 18" xfId="7070"/>
    <cellStyle name="Heading 3 7 19" xfId="7071"/>
    <cellStyle name="Heading 3 7 2" xfId="855"/>
    <cellStyle name="Heading 3 7 20" xfId="7072"/>
    <cellStyle name="Heading 3 7 21" xfId="7073"/>
    <cellStyle name="Heading 3 7 22" xfId="7074"/>
    <cellStyle name="Heading 3 7 23" xfId="7075"/>
    <cellStyle name="Heading 3 7 24" xfId="7076"/>
    <cellStyle name="Heading 3 7 25" xfId="7077"/>
    <cellStyle name="Heading 3 7 26" xfId="7078"/>
    <cellStyle name="Heading 3 7 27" xfId="7079"/>
    <cellStyle name="Heading 3 7 28" xfId="7080"/>
    <cellStyle name="Heading 3 7 3" xfId="7081"/>
    <cellStyle name="Heading 3 7 4" xfId="7082"/>
    <cellStyle name="Heading 3 7 5" xfId="7083"/>
    <cellStyle name="Heading 3 7 6" xfId="7084"/>
    <cellStyle name="Heading 3 7 7" xfId="7085"/>
    <cellStyle name="Heading 3 7 8" xfId="7086"/>
    <cellStyle name="Heading 3 7 9" xfId="7087"/>
    <cellStyle name="Heading 3 8" xfId="856"/>
    <cellStyle name="Heading 3 8 2" xfId="7088"/>
    <cellStyle name="Heading 3 8 3" xfId="7089"/>
    <cellStyle name="Heading 3 8 4" xfId="7090"/>
    <cellStyle name="Heading 3 8 5" xfId="7091"/>
    <cellStyle name="Heading 3 8 6" xfId="7092"/>
    <cellStyle name="Heading 3 9" xfId="7093"/>
    <cellStyle name="Heading 3 9 2" xfId="7094"/>
    <cellStyle name="heading 30" xfId="7095"/>
    <cellStyle name="heading 31" xfId="7096"/>
    <cellStyle name="heading 32" xfId="7097"/>
    <cellStyle name="heading 33" xfId="7098"/>
    <cellStyle name="heading 34" xfId="7099"/>
    <cellStyle name="heading 35" xfId="7100"/>
    <cellStyle name="heading 36" xfId="7101"/>
    <cellStyle name="heading 37" xfId="7102"/>
    <cellStyle name="heading 38" xfId="7103"/>
    <cellStyle name="heading 39" xfId="7104"/>
    <cellStyle name="Heading 4 10" xfId="7105"/>
    <cellStyle name="Heading 4 11" xfId="7106"/>
    <cellStyle name="Heading 4 12" xfId="7107"/>
    <cellStyle name="Heading 4 13" xfId="65"/>
    <cellStyle name="Heading 4 2" xfId="857"/>
    <cellStyle name="Heading 4 2 10" xfId="7108"/>
    <cellStyle name="Heading 4 2 11" xfId="7109"/>
    <cellStyle name="Heading 4 2 12" xfId="7110"/>
    <cellStyle name="Heading 4 2 13" xfId="7111"/>
    <cellStyle name="Heading 4 2 14" xfId="7112"/>
    <cellStyle name="Heading 4 2 15" xfId="7113"/>
    <cellStyle name="Heading 4 2 16" xfId="7114"/>
    <cellStyle name="Heading 4 2 17" xfId="7115"/>
    <cellStyle name="Heading 4 2 18" xfId="7116"/>
    <cellStyle name="Heading 4 2 19" xfId="7117"/>
    <cellStyle name="Heading 4 2 2" xfId="858"/>
    <cellStyle name="Heading 4 2 2 2" xfId="7118"/>
    <cellStyle name="Heading 4 2 2 2 2" xfId="7119"/>
    <cellStyle name="Heading 4 2 2 2 2 2" xfId="7120"/>
    <cellStyle name="Heading 4 2 2 2 2 3" xfId="7121"/>
    <cellStyle name="Heading 4 2 2 2 2 4" xfId="7122"/>
    <cellStyle name="Heading 4 2 2 2 2 5" xfId="7123"/>
    <cellStyle name="Heading 4 2 2 2 2 6" xfId="7124"/>
    <cellStyle name="Heading 4 2 2 2 2 7" xfId="7125"/>
    <cellStyle name="Heading 4 2 2 2 3" xfId="7126"/>
    <cellStyle name="Heading 4 2 2 2 4" xfId="7127"/>
    <cellStyle name="Heading 4 2 2 2 5" xfId="7128"/>
    <cellStyle name="Heading 4 2 2 2 6" xfId="7129"/>
    <cellStyle name="Heading 4 2 2 2 7" xfId="7130"/>
    <cellStyle name="Heading 4 2 2 3" xfId="7131"/>
    <cellStyle name="Heading 4 2 2 3 2" xfId="7132"/>
    <cellStyle name="Heading 4 2 2 3 3" xfId="7133"/>
    <cellStyle name="Heading 4 2 2 3 4" xfId="7134"/>
    <cellStyle name="Heading 4 2 2 3 5" xfId="7135"/>
    <cellStyle name="Heading 4 2 2 3 6" xfId="7136"/>
    <cellStyle name="Heading 4 2 2 4" xfId="7137"/>
    <cellStyle name="Heading 4 2 2 5" xfId="7138"/>
    <cellStyle name="Heading 4 2 2 6" xfId="7139"/>
    <cellStyle name="Heading 4 2 2 7" xfId="7140"/>
    <cellStyle name="Heading 4 2 2 8" xfId="7141"/>
    <cellStyle name="Heading 4 2 20" xfId="7142"/>
    <cellStyle name="Heading 4 2 21" xfId="7143"/>
    <cellStyle name="Heading 4 2 22" xfId="7144"/>
    <cellStyle name="Heading 4 2 23" xfId="7145"/>
    <cellStyle name="Heading 4 2 24" xfId="7146"/>
    <cellStyle name="Heading 4 2 25" xfId="7147"/>
    <cellStyle name="Heading 4 2 26" xfId="7148"/>
    <cellStyle name="Heading 4 2 27" xfId="7149"/>
    <cellStyle name="Heading 4 2 28" xfId="7150"/>
    <cellStyle name="Heading 4 2 29" xfId="7151"/>
    <cellStyle name="Heading 4 2 3" xfId="7152"/>
    <cellStyle name="Heading 4 2 30" xfId="7153"/>
    <cellStyle name="Heading 4 2 4" xfId="7154"/>
    <cellStyle name="Heading 4 2 5" xfId="7155"/>
    <cellStyle name="Heading 4 2 6" xfId="7156"/>
    <cellStyle name="Heading 4 2 7" xfId="7157"/>
    <cellStyle name="Heading 4 2 8" xfId="7158"/>
    <cellStyle name="Heading 4 2 9" xfId="7159"/>
    <cellStyle name="Heading 4 3" xfId="859"/>
    <cellStyle name="Heading 4 3 2" xfId="7160"/>
    <cellStyle name="Heading 4 4" xfId="860"/>
    <cellStyle name="Heading 4 4 2" xfId="7161"/>
    <cellStyle name="Heading 4 5" xfId="861"/>
    <cellStyle name="Heading 4 5 2" xfId="7162"/>
    <cellStyle name="Heading 4 6" xfId="862"/>
    <cellStyle name="Heading 4 6 10" xfId="7163"/>
    <cellStyle name="Heading 4 6 11" xfId="7164"/>
    <cellStyle name="Heading 4 6 12" xfId="7165"/>
    <cellStyle name="Heading 4 6 13" xfId="7166"/>
    <cellStyle name="Heading 4 6 14" xfId="7167"/>
    <cellStyle name="Heading 4 6 15" xfId="7168"/>
    <cellStyle name="Heading 4 6 16" xfId="7169"/>
    <cellStyle name="Heading 4 6 17" xfId="7170"/>
    <cellStyle name="Heading 4 6 18" xfId="7171"/>
    <cellStyle name="Heading 4 6 19" xfId="7172"/>
    <cellStyle name="Heading 4 6 2" xfId="863"/>
    <cellStyle name="Heading 4 6 20" xfId="7173"/>
    <cellStyle name="Heading 4 6 21" xfId="7174"/>
    <cellStyle name="Heading 4 6 22" xfId="7175"/>
    <cellStyle name="Heading 4 6 23" xfId="7176"/>
    <cellStyle name="Heading 4 6 24" xfId="7177"/>
    <cellStyle name="Heading 4 6 25" xfId="7178"/>
    <cellStyle name="Heading 4 6 26" xfId="7179"/>
    <cellStyle name="Heading 4 6 27" xfId="7180"/>
    <cellStyle name="Heading 4 6 28" xfId="7181"/>
    <cellStyle name="Heading 4 6 3" xfId="7182"/>
    <cellStyle name="Heading 4 6 4" xfId="7183"/>
    <cellStyle name="Heading 4 6 5" xfId="7184"/>
    <cellStyle name="Heading 4 6 6" xfId="7185"/>
    <cellStyle name="Heading 4 6 7" xfId="7186"/>
    <cellStyle name="Heading 4 6 8" xfId="7187"/>
    <cellStyle name="Heading 4 6 9" xfId="7188"/>
    <cellStyle name="Heading 4 7" xfId="864"/>
    <cellStyle name="Heading 4 7 10" xfId="7189"/>
    <cellStyle name="Heading 4 7 11" xfId="7190"/>
    <cellStyle name="Heading 4 7 12" xfId="7191"/>
    <cellStyle name="Heading 4 7 13" xfId="7192"/>
    <cellStyle name="Heading 4 7 14" xfId="7193"/>
    <cellStyle name="Heading 4 7 15" xfId="7194"/>
    <cellStyle name="Heading 4 7 16" xfId="7195"/>
    <cellStyle name="Heading 4 7 17" xfId="7196"/>
    <cellStyle name="Heading 4 7 18" xfId="7197"/>
    <cellStyle name="Heading 4 7 19" xfId="7198"/>
    <cellStyle name="Heading 4 7 2" xfId="865"/>
    <cellStyle name="Heading 4 7 20" xfId="7199"/>
    <cellStyle name="Heading 4 7 21" xfId="7200"/>
    <cellStyle name="Heading 4 7 22" xfId="7201"/>
    <cellStyle name="Heading 4 7 23" xfId="7202"/>
    <cellStyle name="Heading 4 7 24" xfId="7203"/>
    <cellStyle name="Heading 4 7 25" xfId="7204"/>
    <cellStyle name="Heading 4 7 26" xfId="7205"/>
    <cellStyle name="Heading 4 7 27" xfId="7206"/>
    <cellStyle name="Heading 4 7 28" xfId="7207"/>
    <cellStyle name="Heading 4 7 3" xfId="7208"/>
    <cellStyle name="Heading 4 7 4" xfId="7209"/>
    <cellStyle name="Heading 4 7 5" xfId="7210"/>
    <cellStyle name="Heading 4 7 6" xfId="7211"/>
    <cellStyle name="Heading 4 7 7" xfId="7212"/>
    <cellStyle name="Heading 4 7 8" xfId="7213"/>
    <cellStyle name="Heading 4 7 9" xfId="7214"/>
    <cellStyle name="Heading 4 8" xfId="866"/>
    <cellStyle name="Heading 4 8 2" xfId="7215"/>
    <cellStyle name="Heading 4 8 3" xfId="7216"/>
    <cellStyle name="Heading 4 8 4" xfId="7217"/>
    <cellStyle name="Heading 4 8 5" xfId="7218"/>
    <cellStyle name="Heading 4 8 6" xfId="7219"/>
    <cellStyle name="Heading 4 9" xfId="7220"/>
    <cellStyle name="Heading 4 9 2" xfId="7221"/>
    <cellStyle name="heading 40" xfId="7222"/>
    <cellStyle name="heading 41" xfId="7223"/>
    <cellStyle name="heading 42" xfId="7224"/>
    <cellStyle name="heading 43" xfId="7225"/>
    <cellStyle name="heading 44" xfId="7226"/>
    <cellStyle name="heading 45" xfId="7227"/>
    <cellStyle name="heading 46" xfId="7228"/>
    <cellStyle name="heading 47" xfId="7229"/>
    <cellStyle name="heading 48" xfId="7230"/>
    <cellStyle name="heading 49" xfId="7231"/>
    <cellStyle name="heading 5" xfId="7232"/>
    <cellStyle name="heading 50" xfId="7233"/>
    <cellStyle name="heading 51" xfId="7234"/>
    <cellStyle name="heading 52" xfId="7235"/>
    <cellStyle name="heading 53" xfId="7236"/>
    <cellStyle name="heading 6" xfId="7237"/>
    <cellStyle name="heading 7" xfId="7238"/>
    <cellStyle name="heading 8" xfId="7239"/>
    <cellStyle name="heading 9" xfId="7240"/>
    <cellStyle name="Headings" xfId="3"/>
    <cellStyle name="Headings 2" xfId="66"/>
    <cellStyle name="Headings_ATO 2012-13 PAES Departmental 10.12.12" xfId="67"/>
    <cellStyle name="Hyperlink 2" xfId="112"/>
    <cellStyle name="Hyperlink 2 10" xfId="7241"/>
    <cellStyle name="Hyperlink 2 11" xfId="7242"/>
    <cellStyle name="Hyperlink 2 12" xfId="7243"/>
    <cellStyle name="Hyperlink 2 13" xfId="7244"/>
    <cellStyle name="Hyperlink 2 14" xfId="7245"/>
    <cellStyle name="Hyperlink 2 15" xfId="7246"/>
    <cellStyle name="Hyperlink 2 16" xfId="7247"/>
    <cellStyle name="Hyperlink 2 17" xfId="7248"/>
    <cellStyle name="Hyperlink 2 18" xfId="7249"/>
    <cellStyle name="Hyperlink 2 19" xfId="7250"/>
    <cellStyle name="Hyperlink 2 2" xfId="7251"/>
    <cellStyle name="Hyperlink 2 20" xfId="7252"/>
    <cellStyle name="Hyperlink 2 21" xfId="7253"/>
    <cellStyle name="Hyperlink 2 22" xfId="7254"/>
    <cellStyle name="Hyperlink 2 23" xfId="7255"/>
    <cellStyle name="Hyperlink 2 24" xfId="7256"/>
    <cellStyle name="Hyperlink 2 25" xfId="7257"/>
    <cellStyle name="Hyperlink 2 26" xfId="7258"/>
    <cellStyle name="Hyperlink 2 27" xfId="7259"/>
    <cellStyle name="Hyperlink 2 28" xfId="7260"/>
    <cellStyle name="Hyperlink 2 29" xfId="7261"/>
    <cellStyle name="Hyperlink 2 3" xfId="7262"/>
    <cellStyle name="Hyperlink 2 4" xfId="7263"/>
    <cellStyle name="Hyperlink 2 5" xfId="7264"/>
    <cellStyle name="Hyperlink 2 6" xfId="7265"/>
    <cellStyle name="Hyperlink 2 7" xfId="7266"/>
    <cellStyle name="Hyperlink 2 8" xfId="7267"/>
    <cellStyle name="Hyperlink 2 9" xfId="7268"/>
    <cellStyle name="Hyperlink 3" xfId="113"/>
    <cellStyle name="Hyperlink 3 10" xfId="7269"/>
    <cellStyle name="Hyperlink 3 11" xfId="7270"/>
    <cellStyle name="Hyperlink 3 12" xfId="7271"/>
    <cellStyle name="Hyperlink 3 13" xfId="7272"/>
    <cellStyle name="Hyperlink 3 14" xfId="7273"/>
    <cellStyle name="Hyperlink 3 15" xfId="7274"/>
    <cellStyle name="Hyperlink 3 16" xfId="7275"/>
    <cellStyle name="Hyperlink 3 17" xfId="7276"/>
    <cellStyle name="Hyperlink 3 18" xfId="7277"/>
    <cellStyle name="Hyperlink 3 19" xfId="7278"/>
    <cellStyle name="Hyperlink 3 2" xfId="7279"/>
    <cellStyle name="Hyperlink 3 2 2" xfId="7280"/>
    <cellStyle name="Hyperlink 3 2 3" xfId="7281"/>
    <cellStyle name="Hyperlink 3 20" xfId="7282"/>
    <cellStyle name="Hyperlink 3 21" xfId="7283"/>
    <cellStyle name="Hyperlink 3 22" xfId="7284"/>
    <cellStyle name="Hyperlink 3 23" xfId="7285"/>
    <cellStyle name="Hyperlink 3 24" xfId="7286"/>
    <cellStyle name="Hyperlink 3 25" xfId="7287"/>
    <cellStyle name="Hyperlink 3 26" xfId="7288"/>
    <cellStyle name="Hyperlink 3 27" xfId="7289"/>
    <cellStyle name="Hyperlink 3 28" xfId="7290"/>
    <cellStyle name="Hyperlink 3 3" xfId="7291"/>
    <cellStyle name="Hyperlink 3 4" xfId="7292"/>
    <cellStyle name="Hyperlink 3 5" xfId="7293"/>
    <cellStyle name="Hyperlink 3 6" xfId="7294"/>
    <cellStyle name="Hyperlink 3 7" xfId="7295"/>
    <cellStyle name="Hyperlink 3 8" xfId="7296"/>
    <cellStyle name="Hyperlink 3 9" xfId="7297"/>
    <cellStyle name="Hyperlink 4" xfId="7298"/>
    <cellStyle name="Hyperlink 5" xfId="7299"/>
    <cellStyle name="Hyperlink 6" xfId="7300"/>
    <cellStyle name="Hyperlink 7" xfId="7301"/>
    <cellStyle name="Hyperlink 8" xfId="10557"/>
    <cellStyle name="Hyperlink 9" xfId="68"/>
    <cellStyle name="Hyperlink Arrow" xfId="867"/>
    <cellStyle name="Hyperlink Text" xfId="868"/>
    <cellStyle name="Input %" xfId="869"/>
    <cellStyle name="Input (Date)" xfId="870"/>
    <cellStyle name="Input (StyleA)" xfId="871"/>
    <cellStyle name="Input [yellow]" xfId="872"/>
    <cellStyle name="Input [yellow] 2" xfId="873"/>
    <cellStyle name="Input 10" xfId="874"/>
    <cellStyle name="Input 10 2" xfId="7302"/>
    <cellStyle name="Input 11" xfId="875"/>
    <cellStyle name="Input 12" xfId="876"/>
    <cellStyle name="Input 13" xfId="877"/>
    <cellStyle name="Input 14" xfId="878"/>
    <cellStyle name="Input 15" xfId="879"/>
    <cellStyle name="Input 16" xfId="880"/>
    <cellStyle name="Input 17" xfId="881"/>
    <cellStyle name="Input 18" xfId="882"/>
    <cellStyle name="Input 19" xfId="883"/>
    <cellStyle name="Input 2" xfId="884"/>
    <cellStyle name="Input 2 10" xfId="7303"/>
    <cellStyle name="Input 2 11" xfId="7304"/>
    <cellStyle name="Input 2 12" xfId="7305"/>
    <cellStyle name="Input 2 13" xfId="7306"/>
    <cellStyle name="Input 2 14" xfId="7307"/>
    <cellStyle name="Input 2 15" xfId="7308"/>
    <cellStyle name="Input 2 16" xfId="7309"/>
    <cellStyle name="Input 2 17" xfId="7310"/>
    <cellStyle name="Input 2 18" xfId="7311"/>
    <cellStyle name="Input 2 19" xfId="7312"/>
    <cellStyle name="Input 2 2" xfId="885"/>
    <cellStyle name="Input 2 2 2" xfId="7313"/>
    <cellStyle name="Input 2 20" xfId="7314"/>
    <cellStyle name="Input 2 21" xfId="7315"/>
    <cellStyle name="Input 2 22" xfId="7316"/>
    <cellStyle name="Input 2 23" xfId="7317"/>
    <cellStyle name="Input 2 24" xfId="7318"/>
    <cellStyle name="Input 2 25" xfId="7319"/>
    <cellStyle name="Input 2 3" xfId="7320"/>
    <cellStyle name="Input 2 4" xfId="7321"/>
    <cellStyle name="Input 2 5" xfId="7322"/>
    <cellStyle name="Input 2 6" xfId="7323"/>
    <cellStyle name="Input 2 7" xfId="7324"/>
    <cellStyle name="Input 2 8" xfId="7325"/>
    <cellStyle name="Input 2 9" xfId="7326"/>
    <cellStyle name="Input 20" xfId="886"/>
    <cellStyle name="Input 21" xfId="887"/>
    <cellStyle name="Input 22" xfId="888"/>
    <cellStyle name="Input 23" xfId="889"/>
    <cellStyle name="Input 24" xfId="890"/>
    <cellStyle name="Input 25" xfId="891"/>
    <cellStyle name="Input 26" xfId="892"/>
    <cellStyle name="Input 27" xfId="893"/>
    <cellStyle name="Input 28" xfId="894"/>
    <cellStyle name="Input 29" xfId="895"/>
    <cellStyle name="Input 3" xfId="896"/>
    <cellStyle name="Input 3 2" xfId="7327"/>
    <cellStyle name="Input 30" xfId="897"/>
    <cellStyle name="Input 31" xfId="898"/>
    <cellStyle name="Input 32" xfId="69"/>
    <cellStyle name="Input 4" xfId="899"/>
    <cellStyle name="Input 4 2" xfId="7328"/>
    <cellStyle name="Input 5" xfId="900"/>
    <cellStyle name="Input 5 2" xfId="7329"/>
    <cellStyle name="Input 6" xfId="901"/>
    <cellStyle name="Input 6 2" xfId="902"/>
    <cellStyle name="Input 7" xfId="903"/>
    <cellStyle name="Input 8" xfId="904"/>
    <cellStyle name="Input 9" xfId="905"/>
    <cellStyle name="Input AUD" xfId="906"/>
    <cellStyle name="Input USD" xfId="907"/>
    <cellStyle name="Inter_Calc" xfId="908"/>
    <cellStyle name="item" xfId="114"/>
    <cellStyle name="item 10" xfId="7330"/>
    <cellStyle name="item 10 2" xfId="7331"/>
    <cellStyle name="item 10 3" xfId="7332"/>
    <cellStyle name="item 11" xfId="7333"/>
    <cellStyle name="item 11 2" xfId="7334"/>
    <cellStyle name="item 11 3" xfId="7335"/>
    <cellStyle name="item 12" xfId="7336"/>
    <cellStyle name="item 12 2" xfId="7337"/>
    <cellStyle name="item 12 3" xfId="7338"/>
    <cellStyle name="item 13" xfId="7339"/>
    <cellStyle name="item 13 2" xfId="7340"/>
    <cellStyle name="item 13 3" xfId="7341"/>
    <cellStyle name="item 14" xfId="7342"/>
    <cellStyle name="item 14 2" xfId="7343"/>
    <cellStyle name="item 14 3" xfId="7344"/>
    <cellStyle name="item 15" xfId="7345"/>
    <cellStyle name="item 16" xfId="7346"/>
    <cellStyle name="item 17" xfId="7347"/>
    <cellStyle name="item 2" xfId="115"/>
    <cellStyle name="item 2 2" xfId="7348"/>
    <cellStyle name="item 2 2 2" xfId="7349"/>
    <cellStyle name="item 2 3" xfId="7350"/>
    <cellStyle name="item 2 4" xfId="7351"/>
    <cellStyle name="item 2 5" xfId="7352"/>
    <cellStyle name="item 3" xfId="7353"/>
    <cellStyle name="item 3 2" xfId="7354"/>
    <cellStyle name="item 3 2 2" xfId="7355"/>
    <cellStyle name="item 3 2 3" xfId="7356"/>
    <cellStyle name="item 3 3" xfId="7357"/>
    <cellStyle name="item 3 4" xfId="7358"/>
    <cellStyle name="item 4" xfId="7359"/>
    <cellStyle name="item 4 10" xfId="7360"/>
    <cellStyle name="item 4 11" xfId="7361"/>
    <cellStyle name="item 4 2" xfId="7362"/>
    <cellStyle name="item 4 2 2" xfId="7363"/>
    <cellStyle name="item 4 2 3" xfId="7364"/>
    <cellStyle name="item 4 3" xfId="7365"/>
    <cellStyle name="item 4 3 2" xfId="7366"/>
    <cellStyle name="item 4 3 3" xfId="7367"/>
    <cellStyle name="item 4 4" xfId="7368"/>
    <cellStyle name="item 4 4 2" xfId="7369"/>
    <cellStyle name="item 4 4 3" xfId="7370"/>
    <cellStyle name="item 4 5" xfId="7371"/>
    <cellStyle name="item 4 5 2" xfId="7372"/>
    <cellStyle name="item 4 5 3" xfId="7373"/>
    <cellStyle name="item 4 6" xfId="7374"/>
    <cellStyle name="item 4 6 2" xfId="7375"/>
    <cellStyle name="item 4 6 3" xfId="7376"/>
    <cellStyle name="item 4 7" xfId="7377"/>
    <cellStyle name="item 4 7 2" xfId="7378"/>
    <cellStyle name="item 4 7 3" xfId="7379"/>
    <cellStyle name="item 4 8" xfId="7380"/>
    <cellStyle name="item 4 8 2" xfId="7381"/>
    <cellStyle name="item 4 8 3" xfId="7382"/>
    <cellStyle name="item 4 9" xfId="7383"/>
    <cellStyle name="item 4 9 2" xfId="7384"/>
    <cellStyle name="item 4 9 3" xfId="7385"/>
    <cellStyle name="item 5" xfId="7386"/>
    <cellStyle name="item 5 2" xfId="7387"/>
    <cellStyle name="item 5 3" xfId="7388"/>
    <cellStyle name="item 6" xfId="7389"/>
    <cellStyle name="item 6 2" xfId="7390"/>
    <cellStyle name="item 6 2 2" xfId="7391"/>
    <cellStyle name="item 6 2 3" xfId="7392"/>
    <cellStyle name="item 6 3" xfId="7393"/>
    <cellStyle name="item 6 3 2" xfId="7394"/>
    <cellStyle name="item 6 3 3" xfId="7395"/>
    <cellStyle name="item 6 4" xfId="7396"/>
    <cellStyle name="item 6 4 2" xfId="7397"/>
    <cellStyle name="item 6 4 3" xfId="7398"/>
    <cellStyle name="item 6 5" xfId="7399"/>
    <cellStyle name="item 6 5 2" xfId="7400"/>
    <cellStyle name="item 6 5 3" xfId="7401"/>
    <cellStyle name="item 6 6" xfId="7402"/>
    <cellStyle name="item 6 6 2" xfId="7403"/>
    <cellStyle name="item 6 6 3" xfId="7404"/>
    <cellStyle name="item 6 7" xfId="7405"/>
    <cellStyle name="item 6 8" xfId="7406"/>
    <cellStyle name="item 7" xfId="7407"/>
    <cellStyle name="item 7 2" xfId="7408"/>
    <cellStyle name="item 7 2 2" xfId="7409"/>
    <cellStyle name="item 7 2 3" xfId="7410"/>
    <cellStyle name="item 7 3" xfId="7411"/>
    <cellStyle name="item 7 3 2" xfId="7412"/>
    <cellStyle name="item 7 3 3" xfId="7413"/>
    <cellStyle name="item 7 4" xfId="7414"/>
    <cellStyle name="item 7 4 2" xfId="7415"/>
    <cellStyle name="item 7 4 3" xfId="7416"/>
    <cellStyle name="item 7 5" xfId="7417"/>
    <cellStyle name="item 7 5 2" xfId="7418"/>
    <cellStyle name="item 7 5 3" xfId="7419"/>
    <cellStyle name="item 7 6" xfId="7420"/>
    <cellStyle name="item 7 6 2" xfId="7421"/>
    <cellStyle name="item 7 6 3" xfId="7422"/>
    <cellStyle name="item 7 7" xfId="7423"/>
    <cellStyle name="item 7 8" xfId="7424"/>
    <cellStyle name="item 8" xfId="7425"/>
    <cellStyle name="item 8 2" xfId="7426"/>
    <cellStyle name="item 8 2 2" xfId="7427"/>
    <cellStyle name="item 8 2 3" xfId="7428"/>
    <cellStyle name="item 8 3" xfId="7429"/>
    <cellStyle name="item 8 3 2" xfId="7430"/>
    <cellStyle name="item 8 3 3" xfId="7431"/>
    <cellStyle name="item 8 4" xfId="7432"/>
    <cellStyle name="item 8 4 2" xfId="7433"/>
    <cellStyle name="item 8 4 3" xfId="7434"/>
    <cellStyle name="item 8 5" xfId="7435"/>
    <cellStyle name="item 8 5 2" xfId="7436"/>
    <cellStyle name="item 8 5 3" xfId="7437"/>
    <cellStyle name="item 8 6" xfId="7438"/>
    <cellStyle name="item 8 6 2" xfId="7439"/>
    <cellStyle name="item 8 6 3" xfId="7440"/>
    <cellStyle name="item 8 7" xfId="7441"/>
    <cellStyle name="item 8 8" xfId="7442"/>
    <cellStyle name="item 9" xfId="7443"/>
    <cellStyle name="item 9 2" xfId="7444"/>
    <cellStyle name="item 9 3" xfId="7445"/>
    <cellStyle name="item_Notes 3 to 5" xfId="7446"/>
    <cellStyle name="Linked Cell 10" xfId="7447"/>
    <cellStyle name="Linked Cell 11" xfId="7448"/>
    <cellStyle name="Linked Cell 12" xfId="70"/>
    <cellStyle name="Linked Cell 2" xfId="909"/>
    <cellStyle name="Linked Cell 2 10" xfId="7449"/>
    <cellStyle name="Linked Cell 2 11" xfId="7450"/>
    <cellStyle name="Linked Cell 2 12" xfId="7451"/>
    <cellStyle name="Linked Cell 2 13" xfId="7452"/>
    <cellStyle name="Linked Cell 2 14" xfId="7453"/>
    <cellStyle name="Linked Cell 2 15" xfId="7454"/>
    <cellStyle name="Linked Cell 2 16" xfId="7455"/>
    <cellStyle name="Linked Cell 2 17" xfId="7456"/>
    <cellStyle name="Linked Cell 2 18" xfId="7457"/>
    <cellStyle name="Linked Cell 2 19" xfId="7458"/>
    <cellStyle name="Linked Cell 2 2" xfId="910"/>
    <cellStyle name="Linked Cell 2 2 2" xfId="7459"/>
    <cellStyle name="Linked Cell 2 20" xfId="7460"/>
    <cellStyle name="Linked Cell 2 21" xfId="7461"/>
    <cellStyle name="Linked Cell 2 22" xfId="7462"/>
    <cellStyle name="Linked Cell 2 23" xfId="7463"/>
    <cellStyle name="Linked Cell 2 24" xfId="7464"/>
    <cellStyle name="Linked Cell 2 25" xfId="7465"/>
    <cellStyle name="Linked Cell 2 26" xfId="7466"/>
    <cellStyle name="Linked Cell 2 27" xfId="7467"/>
    <cellStyle name="Linked Cell 2 28" xfId="7468"/>
    <cellStyle name="Linked Cell 2 29" xfId="7469"/>
    <cellStyle name="Linked Cell 2 3" xfId="7470"/>
    <cellStyle name="Linked Cell 2 4" xfId="7471"/>
    <cellStyle name="Linked Cell 2 5" xfId="7472"/>
    <cellStyle name="Linked Cell 2 6" xfId="7473"/>
    <cellStyle name="Linked Cell 2 7" xfId="7474"/>
    <cellStyle name="Linked Cell 2 8" xfId="7475"/>
    <cellStyle name="Linked Cell 2 9" xfId="7476"/>
    <cellStyle name="Linked Cell 3" xfId="911"/>
    <cellStyle name="Linked Cell 3 2" xfId="7477"/>
    <cellStyle name="Linked Cell 4" xfId="912"/>
    <cellStyle name="Linked Cell 4 2" xfId="7478"/>
    <cellStyle name="Linked Cell 5" xfId="913"/>
    <cellStyle name="Linked Cell 5 2" xfId="7479"/>
    <cellStyle name="Linked Cell 6" xfId="914"/>
    <cellStyle name="Linked Cell 6 2" xfId="915"/>
    <cellStyle name="Linked Cell 7" xfId="916"/>
    <cellStyle name="Linked Cell 8" xfId="7480"/>
    <cellStyle name="Linked Cell 9" xfId="7481"/>
    <cellStyle name="Lookup Table Heading" xfId="917"/>
    <cellStyle name="Lookup Table Heading 2" xfId="918"/>
    <cellStyle name="Lookup Table Label" xfId="919"/>
    <cellStyle name="Lookup Table Label 2" xfId="920"/>
    <cellStyle name="Lookup Table Number" xfId="921"/>
    <cellStyle name="Lookup Table Number 2" xfId="922"/>
    <cellStyle name="MAIN HEADING" xfId="116"/>
    <cellStyle name="MAJOR ROW HEADING" xfId="923"/>
    <cellStyle name="Microsoft Excel found an error in the formula you entered. Do you want to accept the correction proposed below?_x000a__x000a_|_x000a__x000a_• To accept the correction, click Yes._x000a_• To close this message and correct the formula yourself, click No." xfId="924"/>
    <cellStyle name="Microsoft Excel found an error in the formula you entered. Do you want to accept the correction proposed below?_x000a__x000a_|_x000a__x000a_• To accept the correction, click Yes._x000a_• To close this message and correct the formula yourself, click No. 2" xfId="925"/>
    <cellStyle name="Microsoft Excel found an error in the formula you entered. Do you want to accept the correction proposed below?_x000a__x000a_|_x000a__x000a_• To accept the correction, click Yes._x000a_• To close this message and correct the formula yourself, click No. 3" xfId="926"/>
    <cellStyle name="Microsoft Excel found an error in the formula you entered. Do you want to accept the correction proposed below?_x000a__x000a_|_x000a__x000a_• To accept the correction, click Yes._x000a_• To close this message and correct the formula yourself, click No. 3 2" xfId="927"/>
    <cellStyle name="Microsoft Excel found an error in the formula you entered. Do you want to accept the correction proposed below?_x000a__x000a_|_x000a__x000a_• To accept the correction, click Yes._x000a_• To close this message and correct the formula yourself, click No._rules and lists" xfId="928"/>
    <cellStyle name="MINOR ROW HEADING" xfId="929"/>
    <cellStyle name="Model Name" xfId="930"/>
    <cellStyle name="Neutral 10" xfId="7482"/>
    <cellStyle name="Neutral 11" xfId="7483"/>
    <cellStyle name="Neutral 12" xfId="71"/>
    <cellStyle name="Neutral 2" xfId="931"/>
    <cellStyle name="Neutral 2 10" xfId="7484"/>
    <cellStyle name="Neutral 2 11" xfId="7485"/>
    <cellStyle name="Neutral 2 12" xfId="7486"/>
    <cellStyle name="Neutral 2 13" xfId="7487"/>
    <cellStyle name="Neutral 2 14" xfId="7488"/>
    <cellStyle name="Neutral 2 15" xfId="7489"/>
    <cellStyle name="Neutral 2 16" xfId="7490"/>
    <cellStyle name="Neutral 2 17" xfId="7491"/>
    <cellStyle name="Neutral 2 18" xfId="7492"/>
    <cellStyle name="Neutral 2 19" xfId="7493"/>
    <cellStyle name="Neutral 2 2" xfId="932"/>
    <cellStyle name="Neutral 2 2 2" xfId="7494"/>
    <cellStyle name="Neutral 2 20" xfId="7495"/>
    <cellStyle name="Neutral 2 21" xfId="7496"/>
    <cellStyle name="Neutral 2 22" xfId="7497"/>
    <cellStyle name="Neutral 2 23" xfId="7498"/>
    <cellStyle name="Neutral 2 24" xfId="7499"/>
    <cellStyle name="Neutral 2 25" xfId="7500"/>
    <cellStyle name="Neutral 2 26" xfId="7501"/>
    <cellStyle name="Neutral 2 27" xfId="7502"/>
    <cellStyle name="Neutral 2 28" xfId="7503"/>
    <cellStyle name="Neutral 2 29" xfId="7504"/>
    <cellStyle name="Neutral 2 3" xfId="7505"/>
    <cellStyle name="Neutral 2 4" xfId="7506"/>
    <cellStyle name="Neutral 2 5" xfId="7507"/>
    <cellStyle name="Neutral 2 6" xfId="7508"/>
    <cellStyle name="Neutral 2 7" xfId="7509"/>
    <cellStyle name="Neutral 2 8" xfId="7510"/>
    <cellStyle name="Neutral 2 9" xfId="7511"/>
    <cellStyle name="Neutral 3" xfId="933"/>
    <cellStyle name="Neutral 3 2" xfId="7512"/>
    <cellStyle name="Neutral 4" xfId="934"/>
    <cellStyle name="Neutral 4 2" xfId="7513"/>
    <cellStyle name="Neutral 5" xfId="935"/>
    <cellStyle name="Neutral 5 2" xfId="7514"/>
    <cellStyle name="Neutral 6" xfId="936"/>
    <cellStyle name="Neutral 6 2" xfId="937"/>
    <cellStyle name="Neutral 7" xfId="938"/>
    <cellStyle name="Neutral 8" xfId="7515"/>
    <cellStyle name="Neutral 9" xfId="7516"/>
    <cellStyle name="Normal" xfId="0" builtinId="0"/>
    <cellStyle name="Normal - Style1" xfId="939"/>
    <cellStyle name="Normal 10" xfId="940"/>
    <cellStyle name="Normal 10 2" xfId="941"/>
    <cellStyle name="Normal 10 3" xfId="942"/>
    <cellStyle name="Normal 10 4" xfId="10559"/>
    <cellStyle name="Normal 10 4 2" xfId="10560"/>
    <cellStyle name="Normal 11" xfId="943"/>
    <cellStyle name="Normal 11 2" xfId="944"/>
    <cellStyle name="Normal 11 3" xfId="945"/>
    <cellStyle name="Normal 12" xfId="946"/>
    <cellStyle name="Normal 12 2" xfId="947"/>
    <cellStyle name="Normal 12 3" xfId="948"/>
    <cellStyle name="Normal 13" xfId="949"/>
    <cellStyle name="Normal 13 2" xfId="950"/>
    <cellStyle name="Normal 14" xfId="951"/>
    <cellStyle name="Normal 14 2" xfId="952"/>
    <cellStyle name="Normal 15" xfId="953"/>
    <cellStyle name="Normal 15 2" xfId="954"/>
    <cellStyle name="Normal 16" xfId="955"/>
    <cellStyle name="Normal 16 2" xfId="956"/>
    <cellStyle name="Normal 17" xfId="957"/>
    <cellStyle name="Normal 17 2" xfId="958"/>
    <cellStyle name="Normal 18" xfId="959"/>
    <cellStyle name="Normal 18 2" xfId="960"/>
    <cellStyle name="Normal 19" xfId="961"/>
    <cellStyle name="Normal 2" xfId="4"/>
    <cellStyle name="Normal 2 10" xfId="1214"/>
    <cellStyle name="Normal 2 11" xfId="7517"/>
    <cellStyle name="Normal 2 12" xfId="7518"/>
    <cellStyle name="Normal 2 13" xfId="7519"/>
    <cellStyle name="Normal 2 14" xfId="7520"/>
    <cellStyle name="Normal 2 15" xfId="7521"/>
    <cellStyle name="Normal 2 16" xfId="7522"/>
    <cellStyle name="Normal 2 17" xfId="7523"/>
    <cellStyle name="Normal 2 18" xfId="7524"/>
    <cellStyle name="Normal 2 19" xfId="7525"/>
    <cellStyle name="Normal 2 2" xfId="5"/>
    <cellStyle name="Normal 2 2 2" xfId="6"/>
    <cellStyle name="Normal 2 2 2 2" xfId="135"/>
    <cellStyle name="Normal 2 2 3" xfId="133"/>
    <cellStyle name="Normal 2 2 3 2" xfId="962"/>
    <cellStyle name="Normal 2 2 4" xfId="72"/>
    <cellStyle name="Normal 2 20" xfId="7526"/>
    <cellStyle name="Normal 2 21" xfId="7527"/>
    <cellStyle name="Normal 2 22" xfId="7528"/>
    <cellStyle name="Normal 2 23" xfId="7529"/>
    <cellStyle name="Normal 2 24" xfId="7530"/>
    <cellStyle name="Normal 2 25" xfId="7531"/>
    <cellStyle name="Normal 2 26" xfId="7532"/>
    <cellStyle name="Normal 2 27" xfId="963"/>
    <cellStyle name="Normal 2 3" xfId="130"/>
    <cellStyle name="Normal 2 3 2" xfId="7533"/>
    <cellStyle name="Normal 2 3 3" xfId="7534"/>
    <cellStyle name="Normal 2 3 4" xfId="7535"/>
    <cellStyle name="Normal 2 3 5" xfId="7536"/>
    <cellStyle name="Normal 2 4" xfId="964"/>
    <cellStyle name="Normal 2 4 2" xfId="7537"/>
    <cellStyle name="Normal 2 4 3" xfId="7538"/>
    <cellStyle name="Normal 2 4 4" xfId="7539"/>
    <cellStyle name="Normal 2 5" xfId="965"/>
    <cellStyle name="Normal 2 5 2" xfId="7540"/>
    <cellStyle name="Normal 2 5 3" xfId="7541"/>
    <cellStyle name="Normal 2 6" xfId="966"/>
    <cellStyle name="Normal 2 6 2" xfId="7542"/>
    <cellStyle name="Normal 2 6 3" xfId="7543"/>
    <cellStyle name="Normal 2 7" xfId="967"/>
    <cellStyle name="Normal 2 8" xfId="968"/>
    <cellStyle name="Normal 2 9" xfId="969"/>
    <cellStyle name="Normal 2_Note 27 Special Accounts AVO" xfId="7544"/>
    <cellStyle name="Normal 20" xfId="970"/>
    <cellStyle name="Normal 21" xfId="971"/>
    <cellStyle name="Normal 22" xfId="972"/>
    <cellStyle name="Normal 23" xfId="973"/>
    <cellStyle name="Normal 24" xfId="974"/>
    <cellStyle name="Normal 25" xfId="975"/>
    <cellStyle name="Normal 26" xfId="976"/>
    <cellStyle name="Normal 27" xfId="977"/>
    <cellStyle name="Normal 28" xfId="978"/>
    <cellStyle name="Normal 29" xfId="979"/>
    <cellStyle name="Normal 3" xfId="7"/>
    <cellStyle name="Normal 3 10" xfId="7545"/>
    <cellStyle name="Normal 3 11" xfId="7546"/>
    <cellStyle name="Normal 3 12" xfId="7547"/>
    <cellStyle name="Normal 3 13" xfId="7548"/>
    <cellStyle name="Normal 3 14" xfId="7549"/>
    <cellStyle name="Normal 3 15" xfId="7550"/>
    <cellStyle name="Normal 3 16" xfId="7551"/>
    <cellStyle name="Normal 3 17" xfId="7552"/>
    <cellStyle name="Normal 3 18" xfId="7553"/>
    <cellStyle name="Normal 3 19" xfId="7554"/>
    <cellStyle name="Normal 3 2" xfId="13"/>
    <cellStyle name="Normal 3 2 2" xfId="980"/>
    <cellStyle name="Normal 3 2 2 2" xfId="7555"/>
    <cellStyle name="Normal 3 2 2 3" xfId="7556"/>
    <cellStyle name="Normal 3 2 2 3 2" xfId="7557"/>
    <cellStyle name="Normal 3 2 2 3 3" xfId="7558"/>
    <cellStyle name="Normal 3 2 2 4" xfId="7559"/>
    <cellStyle name="Normal 3 2 2 4 2" xfId="7560"/>
    <cellStyle name="Normal 3 2 2 4 3" xfId="7561"/>
    <cellStyle name="Normal 3 2 2 5" xfId="7562"/>
    <cellStyle name="Normal 3 2 2 6" xfId="7563"/>
    <cellStyle name="Normal 3 2 3" xfId="981"/>
    <cellStyle name="Normal 3 2 3 2" xfId="7564"/>
    <cellStyle name="Normal 3 2 3 3" xfId="7565"/>
    <cellStyle name="Normal 3 2 3 3 2" xfId="7566"/>
    <cellStyle name="Normal 3 2 3 3 3" xfId="7567"/>
    <cellStyle name="Normal 3 2 3 4" xfId="7568"/>
    <cellStyle name="Normal 3 2 3 4 2" xfId="7569"/>
    <cellStyle name="Normal 3 2 3 4 3" xfId="7570"/>
    <cellStyle name="Normal 3 2 3 5" xfId="7571"/>
    <cellStyle name="Normal 3 2 3 6" xfId="7572"/>
    <cellStyle name="Normal 3 2 4" xfId="7573"/>
    <cellStyle name="Normal 3 2 5" xfId="7574"/>
    <cellStyle name="Normal 3 2 6" xfId="7575"/>
    <cellStyle name="Normal 3 2 7" xfId="90"/>
    <cellStyle name="Normal 3 20" xfId="7576"/>
    <cellStyle name="Normal 3 21" xfId="7577"/>
    <cellStyle name="Normal 3 22" xfId="7578"/>
    <cellStyle name="Normal 3 23" xfId="7579"/>
    <cellStyle name="Normal 3 24" xfId="7580"/>
    <cellStyle name="Normal 3 24 2" xfId="7581"/>
    <cellStyle name="Normal 3 24 2 2" xfId="7582"/>
    <cellStyle name="Normal 3 24 2 3" xfId="7583"/>
    <cellStyle name="Normal 3 24 3" xfId="7584"/>
    <cellStyle name="Normal 3 24 3 2" xfId="7585"/>
    <cellStyle name="Normal 3 24 3 3" xfId="7586"/>
    <cellStyle name="Normal 3 24 4" xfId="7587"/>
    <cellStyle name="Normal 3 24 5" xfId="7588"/>
    <cellStyle name="Normal 3 25" xfId="7589"/>
    <cellStyle name="Normal 3 25 2" xfId="7590"/>
    <cellStyle name="Normal 3 25 2 2" xfId="7591"/>
    <cellStyle name="Normal 3 25 2 3" xfId="7592"/>
    <cellStyle name="Normal 3 25 3" xfId="7593"/>
    <cellStyle name="Normal 3 25 3 2" xfId="7594"/>
    <cellStyle name="Normal 3 25 3 3" xfId="7595"/>
    <cellStyle name="Normal 3 25 4" xfId="7596"/>
    <cellStyle name="Normal 3 25 5" xfId="7597"/>
    <cellStyle name="Normal 3 26" xfId="7598"/>
    <cellStyle name="Normal 3 27" xfId="7599"/>
    <cellStyle name="Normal 3 28" xfId="7600"/>
    <cellStyle name="Normal 3 28 2" xfId="7601"/>
    <cellStyle name="Normal 3 28 2 2" xfId="7602"/>
    <cellStyle name="Normal 3 28 2 3" xfId="7603"/>
    <cellStyle name="Normal 3 28 3" xfId="7604"/>
    <cellStyle name="Normal 3 28 3 2" xfId="7605"/>
    <cellStyle name="Normal 3 28 3 3" xfId="7606"/>
    <cellStyle name="Normal 3 28 4" xfId="7607"/>
    <cellStyle name="Normal 3 28 5" xfId="7608"/>
    <cellStyle name="Normal 3 29" xfId="7609"/>
    <cellStyle name="Normal 3 29 2" xfId="7610"/>
    <cellStyle name="Normal 3 29 2 2" xfId="7611"/>
    <cellStyle name="Normal 3 29 2 3" xfId="7612"/>
    <cellStyle name="Normal 3 29 3" xfId="7613"/>
    <cellStyle name="Normal 3 29 3 2" xfId="7614"/>
    <cellStyle name="Normal 3 29 3 3" xfId="7615"/>
    <cellStyle name="Normal 3 29 4" xfId="7616"/>
    <cellStyle name="Normal 3 29 5" xfId="7617"/>
    <cellStyle name="Normal 3 3" xfId="137"/>
    <cellStyle name="Normal 3 3 2" xfId="7618"/>
    <cellStyle name="Normal 3 3 3" xfId="7619"/>
    <cellStyle name="Normal 3 30" xfId="7620"/>
    <cellStyle name="Normal 3 31" xfId="7621"/>
    <cellStyle name="Normal 3 32" xfId="7622"/>
    <cellStyle name="Normal 3 33" xfId="7623"/>
    <cellStyle name="Normal 3 34" xfId="7624"/>
    <cellStyle name="Normal 3 4" xfId="982"/>
    <cellStyle name="Normal 3 4 2" xfId="7625"/>
    <cellStyle name="Normal 3 4 3" xfId="7626"/>
    <cellStyle name="Normal 3 5" xfId="7627"/>
    <cellStyle name="Normal 3 5 2" xfId="7628"/>
    <cellStyle name="Normal 3 6" xfId="7629"/>
    <cellStyle name="Normal 3 7" xfId="7630"/>
    <cellStyle name="Normal 3 8" xfId="7631"/>
    <cellStyle name="Normal 3 9" xfId="7632"/>
    <cellStyle name="Normal 3_2011-12 ATO CMP Actuals" xfId="7633"/>
    <cellStyle name="Normal 30" xfId="983"/>
    <cellStyle name="Normal 31" xfId="984"/>
    <cellStyle name="Normal 32" xfId="985"/>
    <cellStyle name="Normal 33" xfId="986"/>
    <cellStyle name="Normal 34" xfId="987"/>
    <cellStyle name="Normal 35" xfId="988"/>
    <cellStyle name="Normal 36" xfId="989"/>
    <cellStyle name="Normal 37" xfId="990"/>
    <cellStyle name="Normal 38" xfId="991"/>
    <cellStyle name="Normal 39" xfId="992"/>
    <cellStyle name="Normal 4" xfId="8"/>
    <cellStyle name="Normal 4 10" xfId="7634"/>
    <cellStyle name="Normal 4 10 2" xfId="7635"/>
    <cellStyle name="Normal 4 10 2 2" xfId="7636"/>
    <cellStyle name="Normal 4 10 2 3" xfId="7637"/>
    <cellStyle name="Normal 4 10 3" xfId="7638"/>
    <cellStyle name="Normal 4 10 3 2" xfId="7639"/>
    <cellStyle name="Normal 4 10 3 3" xfId="7640"/>
    <cellStyle name="Normal 4 10 4" xfId="7641"/>
    <cellStyle name="Normal 4 10 5" xfId="7642"/>
    <cellStyle name="Normal 4 11" xfId="7643"/>
    <cellStyle name="Normal 4 11 2" xfId="7644"/>
    <cellStyle name="Normal 4 11 2 2" xfId="7645"/>
    <cellStyle name="Normal 4 11 2 3" xfId="7646"/>
    <cellStyle name="Normal 4 11 3" xfId="7647"/>
    <cellStyle name="Normal 4 11 3 2" xfId="7648"/>
    <cellStyle name="Normal 4 11 3 3" xfId="7649"/>
    <cellStyle name="Normal 4 11 4" xfId="7650"/>
    <cellStyle name="Normal 4 11 5" xfId="7651"/>
    <cellStyle name="Normal 4 12" xfId="7652"/>
    <cellStyle name="Normal 4 12 2" xfId="7653"/>
    <cellStyle name="Normal 4 12 2 2" xfId="7654"/>
    <cellStyle name="Normal 4 12 2 3" xfId="7655"/>
    <cellStyle name="Normal 4 12 3" xfId="7656"/>
    <cellStyle name="Normal 4 12 3 2" xfId="7657"/>
    <cellStyle name="Normal 4 12 3 3" xfId="7658"/>
    <cellStyle name="Normal 4 12 4" xfId="7659"/>
    <cellStyle name="Normal 4 12 5" xfId="7660"/>
    <cellStyle name="Normal 4 13" xfId="7661"/>
    <cellStyle name="Normal 4 13 2" xfId="7662"/>
    <cellStyle name="Normal 4 13 2 2" xfId="7663"/>
    <cellStyle name="Normal 4 13 2 3" xfId="7664"/>
    <cellStyle name="Normal 4 13 3" xfId="7665"/>
    <cellStyle name="Normal 4 13 3 2" xfId="7666"/>
    <cellStyle name="Normal 4 13 3 3" xfId="7667"/>
    <cellStyle name="Normal 4 13 4" xfId="7668"/>
    <cellStyle name="Normal 4 13 5" xfId="7669"/>
    <cellStyle name="Normal 4 14" xfId="7670"/>
    <cellStyle name="Normal 4 14 2" xfId="7671"/>
    <cellStyle name="Normal 4 14 2 2" xfId="7672"/>
    <cellStyle name="Normal 4 14 2 3" xfId="7673"/>
    <cellStyle name="Normal 4 14 3" xfId="7674"/>
    <cellStyle name="Normal 4 14 3 2" xfId="7675"/>
    <cellStyle name="Normal 4 14 3 3" xfId="7676"/>
    <cellStyle name="Normal 4 14 4" xfId="7677"/>
    <cellStyle name="Normal 4 14 5" xfId="7678"/>
    <cellStyle name="Normal 4 15" xfId="7679"/>
    <cellStyle name="Normal 4 15 2" xfId="7680"/>
    <cellStyle name="Normal 4 15 2 2" xfId="7681"/>
    <cellStyle name="Normal 4 15 2 3" xfId="7682"/>
    <cellStyle name="Normal 4 15 3" xfId="7683"/>
    <cellStyle name="Normal 4 15 3 2" xfId="7684"/>
    <cellStyle name="Normal 4 15 3 3" xfId="7685"/>
    <cellStyle name="Normal 4 15 4" xfId="7686"/>
    <cellStyle name="Normal 4 15 5" xfId="7687"/>
    <cellStyle name="Normal 4 16" xfId="7688"/>
    <cellStyle name="Normal 4 16 2" xfId="7689"/>
    <cellStyle name="Normal 4 16 2 2" xfId="7690"/>
    <cellStyle name="Normal 4 16 2 3" xfId="7691"/>
    <cellStyle name="Normal 4 16 3" xfId="7692"/>
    <cellStyle name="Normal 4 16 3 2" xfId="7693"/>
    <cellStyle name="Normal 4 16 3 3" xfId="7694"/>
    <cellStyle name="Normal 4 16 4" xfId="7695"/>
    <cellStyle name="Normal 4 16 5" xfId="7696"/>
    <cellStyle name="Normal 4 17" xfId="7697"/>
    <cellStyle name="Normal 4 17 2" xfId="7698"/>
    <cellStyle name="Normal 4 17 2 2" xfId="7699"/>
    <cellStyle name="Normal 4 17 2 3" xfId="7700"/>
    <cellStyle name="Normal 4 17 3" xfId="7701"/>
    <cellStyle name="Normal 4 17 3 2" xfId="7702"/>
    <cellStyle name="Normal 4 17 3 3" xfId="7703"/>
    <cellStyle name="Normal 4 17 4" xfId="7704"/>
    <cellStyle name="Normal 4 17 5" xfId="7705"/>
    <cellStyle name="Normal 4 18" xfId="7706"/>
    <cellStyle name="Normal 4 18 2" xfId="7707"/>
    <cellStyle name="Normal 4 18 2 2" xfId="7708"/>
    <cellStyle name="Normal 4 18 2 3" xfId="7709"/>
    <cellStyle name="Normal 4 18 3" xfId="7710"/>
    <cellStyle name="Normal 4 18 3 2" xfId="7711"/>
    <cellStyle name="Normal 4 18 3 3" xfId="7712"/>
    <cellStyle name="Normal 4 18 4" xfId="7713"/>
    <cellStyle name="Normal 4 18 5" xfId="7714"/>
    <cellStyle name="Normal 4 19" xfId="7715"/>
    <cellStyle name="Normal 4 19 2" xfId="7716"/>
    <cellStyle name="Normal 4 19 2 2" xfId="7717"/>
    <cellStyle name="Normal 4 19 2 3" xfId="7718"/>
    <cellStyle name="Normal 4 19 3" xfId="7719"/>
    <cellStyle name="Normal 4 19 3 2" xfId="7720"/>
    <cellStyle name="Normal 4 19 3 3" xfId="7721"/>
    <cellStyle name="Normal 4 19 4" xfId="7722"/>
    <cellStyle name="Normal 4 19 5" xfId="7723"/>
    <cellStyle name="Normal 4 2" xfId="9"/>
    <cellStyle name="Normal 4 2 10" xfId="7724"/>
    <cellStyle name="Normal 4 2 10 2" xfId="7725"/>
    <cellStyle name="Normal 4 2 10 2 2" xfId="7726"/>
    <cellStyle name="Normal 4 2 10 2 2 2" xfId="7727"/>
    <cellStyle name="Normal 4 2 10 2 2 3" xfId="7728"/>
    <cellStyle name="Normal 4 2 10 2 3" xfId="7729"/>
    <cellStyle name="Normal 4 2 10 2 3 2" xfId="7730"/>
    <cellStyle name="Normal 4 2 10 2 3 3" xfId="7731"/>
    <cellStyle name="Normal 4 2 10 2 4" xfId="7732"/>
    <cellStyle name="Normal 4 2 10 2 5" xfId="7733"/>
    <cellStyle name="Normal 4 2 10 3" xfId="7734"/>
    <cellStyle name="Normal 4 2 10 3 2" xfId="7735"/>
    <cellStyle name="Normal 4 2 10 3 2 2" xfId="7736"/>
    <cellStyle name="Normal 4 2 10 3 2 3" xfId="7737"/>
    <cellStyle name="Normal 4 2 10 3 3" xfId="7738"/>
    <cellStyle name="Normal 4 2 10 3 3 2" xfId="7739"/>
    <cellStyle name="Normal 4 2 10 3 3 3" xfId="7740"/>
    <cellStyle name="Normal 4 2 10 3 4" xfId="7741"/>
    <cellStyle name="Normal 4 2 10 3 5" xfId="7742"/>
    <cellStyle name="Normal 4 2 11" xfId="7743"/>
    <cellStyle name="Normal 4 2 11 2" xfId="7744"/>
    <cellStyle name="Normal 4 2 11 2 2" xfId="7745"/>
    <cellStyle name="Normal 4 2 11 2 2 2" xfId="7746"/>
    <cellStyle name="Normal 4 2 11 2 2 3" xfId="7747"/>
    <cellStyle name="Normal 4 2 11 2 3" xfId="7748"/>
    <cellStyle name="Normal 4 2 11 2 3 2" xfId="7749"/>
    <cellStyle name="Normal 4 2 11 2 3 3" xfId="7750"/>
    <cellStyle name="Normal 4 2 11 2 4" xfId="7751"/>
    <cellStyle name="Normal 4 2 11 2 5" xfId="7752"/>
    <cellStyle name="Normal 4 2 11 3" xfId="7753"/>
    <cellStyle name="Normal 4 2 11 3 2" xfId="7754"/>
    <cellStyle name="Normal 4 2 11 3 2 2" xfId="7755"/>
    <cellStyle name="Normal 4 2 11 3 2 3" xfId="7756"/>
    <cellStyle name="Normal 4 2 11 3 3" xfId="7757"/>
    <cellStyle name="Normal 4 2 11 3 3 2" xfId="7758"/>
    <cellStyle name="Normal 4 2 11 3 3 3" xfId="7759"/>
    <cellStyle name="Normal 4 2 11 3 4" xfId="7760"/>
    <cellStyle name="Normal 4 2 11 3 5" xfId="7761"/>
    <cellStyle name="Normal 4 2 12" xfId="7762"/>
    <cellStyle name="Normal 4 2 12 2" xfId="7763"/>
    <cellStyle name="Normal 4 2 12 2 2" xfId="7764"/>
    <cellStyle name="Normal 4 2 12 2 2 2" xfId="7765"/>
    <cellStyle name="Normal 4 2 12 2 2 3" xfId="7766"/>
    <cellStyle name="Normal 4 2 12 2 3" xfId="7767"/>
    <cellStyle name="Normal 4 2 12 2 3 2" xfId="7768"/>
    <cellStyle name="Normal 4 2 12 2 3 3" xfId="7769"/>
    <cellStyle name="Normal 4 2 12 2 4" xfId="7770"/>
    <cellStyle name="Normal 4 2 12 2 5" xfId="7771"/>
    <cellStyle name="Normal 4 2 12 3" xfId="7772"/>
    <cellStyle name="Normal 4 2 12 3 2" xfId="7773"/>
    <cellStyle name="Normal 4 2 12 3 2 2" xfId="7774"/>
    <cellStyle name="Normal 4 2 12 3 2 3" xfId="7775"/>
    <cellStyle name="Normal 4 2 12 3 3" xfId="7776"/>
    <cellStyle name="Normal 4 2 12 3 3 2" xfId="7777"/>
    <cellStyle name="Normal 4 2 12 3 3 3" xfId="7778"/>
    <cellStyle name="Normal 4 2 12 3 4" xfId="7779"/>
    <cellStyle name="Normal 4 2 12 3 5" xfId="7780"/>
    <cellStyle name="Normal 4 2 13" xfId="7781"/>
    <cellStyle name="Normal 4 2 13 2" xfId="7782"/>
    <cellStyle name="Normal 4 2 13 2 2" xfId="7783"/>
    <cellStyle name="Normal 4 2 13 2 2 2" xfId="7784"/>
    <cellStyle name="Normal 4 2 13 2 2 3" xfId="7785"/>
    <cellStyle name="Normal 4 2 13 2 3" xfId="7786"/>
    <cellStyle name="Normal 4 2 13 2 3 2" xfId="7787"/>
    <cellStyle name="Normal 4 2 13 2 3 3" xfId="7788"/>
    <cellStyle name="Normal 4 2 13 2 4" xfId="7789"/>
    <cellStyle name="Normal 4 2 13 2 5" xfId="7790"/>
    <cellStyle name="Normal 4 2 13 3" xfId="7791"/>
    <cellStyle name="Normal 4 2 13 3 2" xfId="7792"/>
    <cellStyle name="Normal 4 2 13 3 2 2" xfId="7793"/>
    <cellStyle name="Normal 4 2 13 3 2 3" xfId="7794"/>
    <cellStyle name="Normal 4 2 13 3 3" xfId="7795"/>
    <cellStyle name="Normal 4 2 13 3 3 2" xfId="7796"/>
    <cellStyle name="Normal 4 2 13 3 3 3" xfId="7797"/>
    <cellStyle name="Normal 4 2 13 3 4" xfId="7798"/>
    <cellStyle name="Normal 4 2 13 3 5" xfId="7799"/>
    <cellStyle name="Normal 4 2 14" xfId="7800"/>
    <cellStyle name="Normal 4 2 14 2" xfId="7801"/>
    <cellStyle name="Normal 4 2 14 2 2" xfId="7802"/>
    <cellStyle name="Normal 4 2 14 2 2 2" xfId="7803"/>
    <cellStyle name="Normal 4 2 14 2 2 3" xfId="7804"/>
    <cellStyle name="Normal 4 2 14 2 3" xfId="7805"/>
    <cellStyle name="Normal 4 2 14 2 3 2" xfId="7806"/>
    <cellStyle name="Normal 4 2 14 2 3 3" xfId="7807"/>
    <cellStyle name="Normal 4 2 14 2 4" xfId="7808"/>
    <cellStyle name="Normal 4 2 14 2 5" xfId="7809"/>
    <cellStyle name="Normal 4 2 14 3" xfId="7810"/>
    <cellStyle name="Normal 4 2 14 3 2" xfId="7811"/>
    <cellStyle name="Normal 4 2 14 3 2 2" xfId="7812"/>
    <cellStyle name="Normal 4 2 14 3 2 3" xfId="7813"/>
    <cellStyle name="Normal 4 2 14 3 3" xfId="7814"/>
    <cellStyle name="Normal 4 2 14 3 3 2" xfId="7815"/>
    <cellStyle name="Normal 4 2 14 3 3 3" xfId="7816"/>
    <cellStyle name="Normal 4 2 14 3 4" xfId="7817"/>
    <cellStyle name="Normal 4 2 14 3 5" xfId="7818"/>
    <cellStyle name="Normal 4 2 15" xfId="7819"/>
    <cellStyle name="Normal 4 2 15 2" xfId="7820"/>
    <cellStyle name="Normal 4 2 15 2 2" xfId="7821"/>
    <cellStyle name="Normal 4 2 15 2 2 2" xfId="7822"/>
    <cellStyle name="Normal 4 2 15 2 2 3" xfId="7823"/>
    <cellStyle name="Normal 4 2 15 2 3" xfId="7824"/>
    <cellStyle name="Normal 4 2 15 2 3 2" xfId="7825"/>
    <cellStyle name="Normal 4 2 15 2 3 3" xfId="7826"/>
    <cellStyle name="Normal 4 2 15 2 4" xfId="7827"/>
    <cellStyle name="Normal 4 2 15 2 5" xfId="7828"/>
    <cellStyle name="Normal 4 2 15 3" xfId="7829"/>
    <cellStyle name="Normal 4 2 15 3 2" xfId="7830"/>
    <cellStyle name="Normal 4 2 15 3 2 2" xfId="7831"/>
    <cellStyle name="Normal 4 2 15 3 2 3" xfId="7832"/>
    <cellStyle name="Normal 4 2 15 3 3" xfId="7833"/>
    <cellStyle name="Normal 4 2 15 3 3 2" xfId="7834"/>
    <cellStyle name="Normal 4 2 15 3 3 3" xfId="7835"/>
    <cellStyle name="Normal 4 2 15 3 4" xfId="7836"/>
    <cellStyle name="Normal 4 2 15 3 5" xfId="7837"/>
    <cellStyle name="Normal 4 2 16" xfId="7838"/>
    <cellStyle name="Normal 4 2 16 2" xfId="7839"/>
    <cellStyle name="Normal 4 2 16 2 2" xfId="7840"/>
    <cellStyle name="Normal 4 2 16 2 2 2" xfId="7841"/>
    <cellStyle name="Normal 4 2 16 2 2 3" xfId="7842"/>
    <cellStyle name="Normal 4 2 16 2 3" xfId="7843"/>
    <cellStyle name="Normal 4 2 16 2 3 2" xfId="7844"/>
    <cellStyle name="Normal 4 2 16 2 3 3" xfId="7845"/>
    <cellStyle name="Normal 4 2 16 2 4" xfId="7846"/>
    <cellStyle name="Normal 4 2 16 2 5" xfId="7847"/>
    <cellStyle name="Normal 4 2 16 3" xfId="7848"/>
    <cellStyle name="Normal 4 2 16 3 2" xfId="7849"/>
    <cellStyle name="Normal 4 2 16 3 2 2" xfId="7850"/>
    <cellStyle name="Normal 4 2 16 3 2 3" xfId="7851"/>
    <cellStyle name="Normal 4 2 16 3 3" xfId="7852"/>
    <cellStyle name="Normal 4 2 16 3 3 2" xfId="7853"/>
    <cellStyle name="Normal 4 2 16 3 3 3" xfId="7854"/>
    <cellStyle name="Normal 4 2 16 3 4" xfId="7855"/>
    <cellStyle name="Normal 4 2 16 3 5" xfId="7856"/>
    <cellStyle name="Normal 4 2 17" xfId="7857"/>
    <cellStyle name="Normal 4 2 17 2" xfId="7858"/>
    <cellStyle name="Normal 4 2 17 2 2" xfId="7859"/>
    <cellStyle name="Normal 4 2 17 2 2 2" xfId="7860"/>
    <cellStyle name="Normal 4 2 17 2 2 3" xfId="7861"/>
    <cellStyle name="Normal 4 2 17 2 3" xfId="7862"/>
    <cellStyle name="Normal 4 2 17 2 3 2" xfId="7863"/>
    <cellStyle name="Normal 4 2 17 2 3 3" xfId="7864"/>
    <cellStyle name="Normal 4 2 17 2 4" xfId="7865"/>
    <cellStyle name="Normal 4 2 17 2 5" xfId="7866"/>
    <cellStyle name="Normal 4 2 17 3" xfId="7867"/>
    <cellStyle name="Normal 4 2 17 3 2" xfId="7868"/>
    <cellStyle name="Normal 4 2 17 3 2 2" xfId="7869"/>
    <cellStyle name="Normal 4 2 17 3 2 3" xfId="7870"/>
    <cellStyle name="Normal 4 2 17 3 3" xfId="7871"/>
    <cellStyle name="Normal 4 2 17 3 3 2" xfId="7872"/>
    <cellStyle name="Normal 4 2 17 3 3 3" xfId="7873"/>
    <cellStyle name="Normal 4 2 17 3 4" xfId="7874"/>
    <cellStyle name="Normal 4 2 17 3 5" xfId="7875"/>
    <cellStyle name="Normal 4 2 18" xfId="7876"/>
    <cellStyle name="Normal 4 2 18 2" xfId="7877"/>
    <cellStyle name="Normal 4 2 18 2 2" xfId="7878"/>
    <cellStyle name="Normal 4 2 18 2 2 2" xfId="7879"/>
    <cellStyle name="Normal 4 2 18 2 2 3" xfId="7880"/>
    <cellStyle name="Normal 4 2 18 2 3" xfId="7881"/>
    <cellStyle name="Normal 4 2 18 2 3 2" xfId="7882"/>
    <cellStyle name="Normal 4 2 18 2 3 3" xfId="7883"/>
    <cellStyle name="Normal 4 2 18 2 4" xfId="7884"/>
    <cellStyle name="Normal 4 2 18 2 5" xfId="7885"/>
    <cellStyle name="Normal 4 2 18 3" xfId="7886"/>
    <cellStyle name="Normal 4 2 18 3 2" xfId="7887"/>
    <cellStyle name="Normal 4 2 18 3 2 2" xfId="7888"/>
    <cellStyle name="Normal 4 2 18 3 2 3" xfId="7889"/>
    <cellStyle name="Normal 4 2 18 3 3" xfId="7890"/>
    <cellStyle name="Normal 4 2 18 3 3 2" xfId="7891"/>
    <cellStyle name="Normal 4 2 18 3 3 3" xfId="7892"/>
    <cellStyle name="Normal 4 2 18 3 4" xfId="7893"/>
    <cellStyle name="Normal 4 2 18 3 5" xfId="7894"/>
    <cellStyle name="Normal 4 2 19" xfId="7895"/>
    <cellStyle name="Normal 4 2 19 2" xfId="7896"/>
    <cellStyle name="Normal 4 2 19 2 2" xfId="7897"/>
    <cellStyle name="Normal 4 2 19 2 2 2" xfId="7898"/>
    <cellStyle name="Normal 4 2 19 2 2 3" xfId="7899"/>
    <cellStyle name="Normal 4 2 19 2 3" xfId="7900"/>
    <cellStyle name="Normal 4 2 19 2 3 2" xfId="7901"/>
    <cellStyle name="Normal 4 2 19 2 3 3" xfId="7902"/>
    <cellStyle name="Normal 4 2 19 2 4" xfId="7903"/>
    <cellStyle name="Normal 4 2 19 2 5" xfId="7904"/>
    <cellStyle name="Normal 4 2 19 3" xfId="7905"/>
    <cellStyle name="Normal 4 2 19 3 2" xfId="7906"/>
    <cellStyle name="Normal 4 2 19 3 2 2" xfId="7907"/>
    <cellStyle name="Normal 4 2 19 3 2 3" xfId="7908"/>
    <cellStyle name="Normal 4 2 19 3 3" xfId="7909"/>
    <cellStyle name="Normal 4 2 19 3 3 2" xfId="7910"/>
    <cellStyle name="Normal 4 2 19 3 3 3" xfId="7911"/>
    <cellStyle name="Normal 4 2 19 3 4" xfId="7912"/>
    <cellStyle name="Normal 4 2 19 3 5" xfId="7913"/>
    <cellStyle name="Normal 4 2 2" xfId="132"/>
    <cellStyle name="Normal 4 2 2 10" xfId="7914"/>
    <cellStyle name="Normal 4 2 2 11" xfId="7915"/>
    <cellStyle name="Normal 4 2 2 12" xfId="7916"/>
    <cellStyle name="Normal 4 2 2 13" xfId="7917"/>
    <cellStyle name="Normal 4 2 2 14" xfId="7918"/>
    <cellStyle name="Normal 4 2 2 15" xfId="7919"/>
    <cellStyle name="Normal 4 2 2 16" xfId="7920"/>
    <cellStyle name="Normal 4 2 2 17" xfId="7921"/>
    <cellStyle name="Normal 4 2 2 18" xfId="7922"/>
    <cellStyle name="Normal 4 2 2 19" xfId="7923"/>
    <cellStyle name="Normal 4 2 2 2" xfId="7924"/>
    <cellStyle name="Normal 4 2 2 2 2" xfId="7925"/>
    <cellStyle name="Normal 4 2 2 2 2 2" xfId="7926"/>
    <cellStyle name="Normal 4 2 2 2 2 2 2" xfId="7927"/>
    <cellStyle name="Normal 4 2 2 2 2 2 3" xfId="7928"/>
    <cellStyle name="Normal 4 2 2 2 2 3" xfId="7929"/>
    <cellStyle name="Normal 4 2 2 2 2 3 2" xfId="7930"/>
    <cellStyle name="Normal 4 2 2 2 2 3 3" xfId="7931"/>
    <cellStyle name="Normal 4 2 2 2 2 4" xfId="7932"/>
    <cellStyle name="Normal 4 2 2 2 2 5" xfId="7933"/>
    <cellStyle name="Normal 4 2 2 2 3" xfId="7934"/>
    <cellStyle name="Normal 4 2 2 2 3 2" xfId="7935"/>
    <cellStyle name="Normal 4 2 2 2 3 2 2" xfId="7936"/>
    <cellStyle name="Normal 4 2 2 2 3 2 3" xfId="7937"/>
    <cellStyle name="Normal 4 2 2 2 3 3" xfId="7938"/>
    <cellStyle name="Normal 4 2 2 2 3 3 2" xfId="7939"/>
    <cellStyle name="Normal 4 2 2 2 3 3 3" xfId="7940"/>
    <cellStyle name="Normal 4 2 2 2 3 4" xfId="7941"/>
    <cellStyle name="Normal 4 2 2 2 3 5" xfId="7942"/>
    <cellStyle name="Normal 4 2 2 20" xfId="7943"/>
    <cellStyle name="Normal 4 2 2 21" xfId="7944"/>
    <cellStyle name="Normal 4 2 2 22" xfId="7945"/>
    <cellStyle name="Normal 4 2 2 23" xfId="7946"/>
    <cellStyle name="Normal 4 2 2 24" xfId="7947"/>
    <cellStyle name="Normal 4 2 2 24 2" xfId="7948"/>
    <cellStyle name="Normal 4 2 2 24 2 2" xfId="7949"/>
    <cellStyle name="Normal 4 2 2 24 2 3" xfId="7950"/>
    <cellStyle name="Normal 4 2 2 24 3" xfId="7951"/>
    <cellStyle name="Normal 4 2 2 24 3 2" xfId="7952"/>
    <cellStyle name="Normal 4 2 2 24 3 3" xfId="7953"/>
    <cellStyle name="Normal 4 2 2 24 4" xfId="7954"/>
    <cellStyle name="Normal 4 2 2 24 5" xfId="7955"/>
    <cellStyle name="Normal 4 2 2 25" xfId="7956"/>
    <cellStyle name="Normal 4 2 2 25 2" xfId="7957"/>
    <cellStyle name="Normal 4 2 2 25 2 2" xfId="7958"/>
    <cellStyle name="Normal 4 2 2 25 2 3" xfId="7959"/>
    <cellStyle name="Normal 4 2 2 25 3" xfId="7960"/>
    <cellStyle name="Normal 4 2 2 25 3 2" xfId="7961"/>
    <cellStyle name="Normal 4 2 2 25 3 3" xfId="7962"/>
    <cellStyle name="Normal 4 2 2 25 4" xfId="7963"/>
    <cellStyle name="Normal 4 2 2 25 5" xfId="7964"/>
    <cellStyle name="Normal 4 2 2 26" xfId="7965"/>
    <cellStyle name="Normal 4 2 2 26 2" xfId="7966"/>
    <cellStyle name="Normal 4 2 2 26 2 2" xfId="7967"/>
    <cellStyle name="Normal 4 2 2 26 2 3" xfId="7968"/>
    <cellStyle name="Normal 4 2 2 26 3" xfId="7969"/>
    <cellStyle name="Normal 4 2 2 26 3 2" xfId="7970"/>
    <cellStyle name="Normal 4 2 2 26 3 3" xfId="7971"/>
    <cellStyle name="Normal 4 2 2 26 4" xfId="7972"/>
    <cellStyle name="Normal 4 2 2 26 5" xfId="7973"/>
    <cellStyle name="Normal 4 2 2 27" xfId="7974"/>
    <cellStyle name="Normal 4 2 2 27 2" xfId="7975"/>
    <cellStyle name="Normal 4 2 2 27 2 2" xfId="7976"/>
    <cellStyle name="Normal 4 2 2 27 2 3" xfId="7977"/>
    <cellStyle name="Normal 4 2 2 27 3" xfId="7978"/>
    <cellStyle name="Normal 4 2 2 27 3 2" xfId="7979"/>
    <cellStyle name="Normal 4 2 2 27 3 3" xfId="7980"/>
    <cellStyle name="Normal 4 2 2 27 4" xfId="7981"/>
    <cellStyle name="Normal 4 2 2 27 5" xfId="7982"/>
    <cellStyle name="Normal 4 2 2 28" xfId="7983"/>
    <cellStyle name="Normal 4 2 2 28 2" xfId="7984"/>
    <cellStyle name="Normal 4 2 2 28 2 2" xfId="7985"/>
    <cellStyle name="Normal 4 2 2 28 2 3" xfId="7986"/>
    <cellStyle name="Normal 4 2 2 28 3" xfId="7987"/>
    <cellStyle name="Normal 4 2 2 28 3 2" xfId="7988"/>
    <cellStyle name="Normal 4 2 2 28 3 3" xfId="7989"/>
    <cellStyle name="Normal 4 2 2 28 4" xfId="7990"/>
    <cellStyle name="Normal 4 2 2 28 5" xfId="7991"/>
    <cellStyle name="Normal 4 2 2 29" xfId="7992"/>
    <cellStyle name="Normal 4 2 2 29 2" xfId="7993"/>
    <cellStyle name="Normal 4 2 2 29 2 2" xfId="7994"/>
    <cellStyle name="Normal 4 2 2 29 2 3" xfId="7995"/>
    <cellStyle name="Normal 4 2 2 29 3" xfId="7996"/>
    <cellStyle name="Normal 4 2 2 29 3 2" xfId="7997"/>
    <cellStyle name="Normal 4 2 2 29 3 3" xfId="7998"/>
    <cellStyle name="Normal 4 2 2 29 4" xfId="7999"/>
    <cellStyle name="Normal 4 2 2 29 5" xfId="8000"/>
    <cellStyle name="Normal 4 2 2 3" xfId="8001"/>
    <cellStyle name="Normal 4 2 2 4" xfId="8002"/>
    <cellStyle name="Normal 4 2 2 5" xfId="8003"/>
    <cellStyle name="Normal 4 2 2 6" xfId="8004"/>
    <cellStyle name="Normal 4 2 2 7" xfId="8005"/>
    <cellStyle name="Normal 4 2 2 8" xfId="8006"/>
    <cellStyle name="Normal 4 2 2 9" xfId="8007"/>
    <cellStyle name="Normal 4 2 20" xfId="8008"/>
    <cellStyle name="Normal 4 2 20 2" xfId="8009"/>
    <cellStyle name="Normal 4 2 20 2 2" xfId="8010"/>
    <cellStyle name="Normal 4 2 20 2 2 2" xfId="8011"/>
    <cellStyle name="Normal 4 2 20 2 2 3" xfId="8012"/>
    <cellStyle name="Normal 4 2 20 2 3" xfId="8013"/>
    <cellStyle name="Normal 4 2 20 2 3 2" xfId="8014"/>
    <cellStyle name="Normal 4 2 20 2 3 3" xfId="8015"/>
    <cellStyle name="Normal 4 2 20 2 4" xfId="8016"/>
    <cellStyle name="Normal 4 2 20 2 5" xfId="8017"/>
    <cellStyle name="Normal 4 2 20 3" xfId="8018"/>
    <cellStyle name="Normal 4 2 20 3 2" xfId="8019"/>
    <cellStyle name="Normal 4 2 20 3 2 2" xfId="8020"/>
    <cellStyle name="Normal 4 2 20 3 2 3" xfId="8021"/>
    <cellStyle name="Normal 4 2 20 3 3" xfId="8022"/>
    <cellStyle name="Normal 4 2 20 3 3 2" xfId="8023"/>
    <cellStyle name="Normal 4 2 20 3 3 3" xfId="8024"/>
    <cellStyle name="Normal 4 2 20 3 4" xfId="8025"/>
    <cellStyle name="Normal 4 2 20 3 5" xfId="8026"/>
    <cellStyle name="Normal 4 2 21" xfId="8027"/>
    <cellStyle name="Normal 4 2 21 2" xfId="8028"/>
    <cellStyle name="Normal 4 2 21 2 2" xfId="8029"/>
    <cellStyle name="Normal 4 2 21 2 2 2" xfId="8030"/>
    <cellStyle name="Normal 4 2 21 2 2 3" xfId="8031"/>
    <cellStyle name="Normal 4 2 21 2 3" xfId="8032"/>
    <cellStyle name="Normal 4 2 21 2 3 2" xfId="8033"/>
    <cellStyle name="Normal 4 2 21 2 3 3" xfId="8034"/>
    <cellStyle name="Normal 4 2 21 2 4" xfId="8035"/>
    <cellStyle name="Normal 4 2 21 2 5" xfId="8036"/>
    <cellStyle name="Normal 4 2 21 3" xfId="8037"/>
    <cellStyle name="Normal 4 2 21 3 2" xfId="8038"/>
    <cellStyle name="Normal 4 2 21 3 2 2" xfId="8039"/>
    <cellStyle name="Normal 4 2 21 3 2 3" xfId="8040"/>
    <cellStyle name="Normal 4 2 21 3 3" xfId="8041"/>
    <cellStyle name="Normal 4 2 21 3 3 2" xfId="8042"/>
    <cellStyle name="Normal 4 2 21 3 3 3" xfId="8043"/>
    <cellStyle name="Normal 4 2 21 3 4" xfId="8044"/>
    <cellStyle name="Normal 4 2 21 3 5" xfId="8045"/>
    <cellStyle name="Normal 4 2 22" xfId="8046"/>
    <cellStyle name="Normal 4 2 22 2" xfId="8047"/>
    <cellStyle name="Normal 4 2 22 2 2" xfId="8048"/>
    <cellStyle name="Normal 4 2 22 2 2 2" xfId="8049"/>
    <cellStyle name="Normal 4 2 22 2 2 3" xfId="8050"/>
    <cellStyle name="Normal 4 2 22 2 3" xfId="8051"/>
    <cellStyle name="Normal 4 2 22 2 3 2" xfId="8052"/>
    <cellStyle name="Normal 4 2 22 2 3 3" xfId="8053"/>
    <cellStyle name="Normal 4 2 22 2 4" xfId="8054"/>
    <cellStyle name="Normal 4 2 22 2 5" xfId="8055"/>
    <cellStyle name="Normal 4 2 22 3" xfId="8056"/>
    <cellStyle name="Normal 4 2 22 3 2" xfId="8057"/>
    <cellStyle name="Normal 4 2 22 3 2 2" xfId="8058"/>
    <cellStyle name="Normal 4 2 22 3 2 3" xfId="8059"/>
    <cellStyle name="Normal 4 2 22 3 3" xfId="8060"/>
    <cellStyle name="Normal 4 2 22 3 3 2" xfId="8061"/>
    <cellStyle name="Normal 4 2 22 3 3 3" xfId="8062"/>
    <cellStyle name="Normal 4 2 22 3 4" xfId="8063"/>
    <cellStyle name="Normal 4 2 22 3 5" xfId="8064"/>
    <cellStyle name="Normal 4 2 23" xfId="8065"/>
    <cellStyle name="Normal 4 2 23 2" xfId="8066"/>
    <cellStyle name="Normal 4 2 23 2 2" xfId="8067"/>
    <cellStyle name="Normal 4 2 23 2 2 2" xfId="8068"/>
    <cellStyle name="Normal 4 2 23 2 2 3" xfId="8069"/>
    <cellStyle name="Normal 4 2 23 2 3" xfId="8070"/>
    <cellStyle name="Normal 4 2 23 2 3 2" xfId="8071"/>
    <cellStyle name="Normal 4 2 23 2 3 3" xfId="8072"/>
    <cellStyle name="Normal 4 2 23 2 4" xfId="8073"/>
    <cellStyle name="Normal 4 2 23 2 5" xfId="8074"/>
    <cellStyle name="Normal 4 2 23 3" xfId="8075"/>
    <cellStyle name="Normal 4 2 23 3 2" xfId="8076"/>
    <cellStyle name="Normal 4 2 23 3 2 2" xfId="8077"/>
    <cellStyle name="Normal 4 2 23 3 2 3" xfId="8078"/>
    <cellStyle name="Normal 4 2 23 3 3" xfId="8079"/>
    <cellStyle name="Normal 4 2 23 3 3 2" xfId="8080"/>
    <cellStyle name="Normal 4 2 23 3 3 3" xfId="8081"/>
    <cellStyle name="Normal 4 2 23 3 4" xfId="8082"/>
    <cellStyle name="Normal 4 2 23 3 5" xfId="8083"/>
    <cellStyle name="Normal 4 2 24" xfId="8084"/>
    <cellStyle name="Normal 4 2 24 2" xfId="8085"/>
    <cellStyle name="Normal 4 2 24 2 2" xfId="8086"/>
    <cellStyle name="Normal 4 2 24 2 2 2" xfId="8087"/>
    <cellStyle name="Normal 4 2 24 2 2 3" xfId="8088"/>
    <cellStyle name="Normal 4 2 24 2 3" xfId="8089"/>
    <cellStyle name="Normal 4 2 24 2 3 2" xfId="8090"/>
    <cellStyle name="Normal 4 2 24 2 3 3" xfId="8091"/>
    <cellStyle name="Normal 4 2 24 2 4" xfId="8092"/>
    <cellStyle name="Normal 4 2 24 2 5" xfId="8093"/>
    <cellStyle name="Normal 4 2 24 3" xfId="8094"/>
    <cellStyle name="Normal 4 2 24 3 2" xfId="8095"/>
    <cellStyle name="Normal 4 2 24 3 2 2" xfId="8096"/>
    <cellStyle name="Normal 4 2 24 3 2 3" xfId="8097"/>
    <cellStyle name="Normal 4 2 24 3 3" xfId="8098"/>
    <cellStyle name="Normal 4 2 24 3 3 2" xfId="8099"/>
    <cellStyle name="Normal 4 2 24 3 3 3" xfId="8100"/>
    <cellStyle name="Normal 4 2 24 3 4" xfId="8101"/>
    <cellStyle name="Normal 4 2 24 3 5" xfId="8102"/>
    <cellStyle name="Normal 4 2 25" xfId="8103"/>
    <cellStyle name="Normal 4 2 25 2" xfId="8104"/>
    <cellStyle name="Normal 4 2 25 2 2" xfId="8105"/>
    <cellStyle name="Normal 4 2 25 2 2 2" xfId="8106"/>
    <cellStyle name="Normal 4 2 25 2 2 3" xfId="8107"/>
    <cellStyle name="Normal 4 2 25 2 3" xfId="8108"/>
    <cellStyle name="Normal 4 2 25 2 3 2" xfId="8109"/>
    <cellStyle name="Normal 4 2 25 2 3 3" xfId="8110"/>
    <cellStyle name="Normal 4 2 25 2 4" xfId="8111"/>
    <cellStyle name="Normal 4 2 25 2 5" xfId="8112"/>
    <cellStyle name="Normal 4 2 25 3" xfId="8113"/>
    <cellStyle name="Normal 4 2 25 3 2" xfId="8114"/>
    <cellStyle name="Normal 4 2 25 3 2 2" xfId="8115"/>
    <cellStyle name="Normal 4 2 25 3 2 3" xfId="8116"/>
    <cellStyle name="Normal 4 2 25 3 3" xfId="8117"/>
    <cellStyle name="Normal 4 2 25 3 3 2" xfId="8118"/>
    <cellStyle name="Normal 4 2 25 3 3 3" xfId="8119"/>
    <cellStyle name="Normal 4 2 25 3 4" xfId="8120"/>
    <cellStyle name="Normal 4 2 25 3 5" xfId="8121"/>
    <cellStyle name="Normal 4 2 25 4" xfId="8122"/>
    <cellStyle name="Normal 4 2 25 4 2" xfId="8123"/>
    <cellStyle name="Normal 4 2 25 4 3" xfId="8124"/>
    <cellStyle name="Normal 4 2 25 5" xfId="8125"/>
    <cellStyle name="Normal 4 2 25 5 2" xfId="8126"/>
    <cellStyle name="Normal 4 2 25 5 3" xfId="8127"/>
    <cellStyle name="Normal 4 2 25 6" xfId="8128"/>
    <cellStyle name="Normal 4 2 25 7" xfId="8129"/>
    <cellStyle name="Normal 4 2 26" xfId="8130"/>
    <cellStyle name="Normal 4 2 26 2" xfId="8131"/>
    <cellStyle name="Normal 4 2 26 2 2" xfId="8132"/>
    <cellStyle name="Normal 4 2 26 2 2 2" xfId="8133"/>
    <cellStyle name="Normal 4 2 26 2 2 3" xfId="8134"/>
    <cellStyle name="Normal 4 2 26 2 3" xfId="8135"/>
    <cellStyle name="Normal 4 2 26 2 3 2" xfId="8136"/>
    <cellStyle name="Normal 4 2 26 2 3 3" xfId="8137"/>
    <cellStyle name="Normal 4 2 26 2 4" xfId="8138"/>
    <cellStyle name="Normal 4 2 26 2 5" xfId="8139"/>
    <cellStyle name="Normal 4 2 26 3" xfId="8140"/>
    <cellStyle name="Normal 4 2 26 3 2" xfId="8141"/>
    <cellStyle name="Normal 4 2 26 3 2 2" xfId="8142"/>
    <cellStyle name="Normal 4 2 26 3 2 3" xfId="8143"/>
    <cellStyle name="Normal 4 2 26 3 3" xfId="8144"/>
    <cellStyle name="Normal 4 2 26 3 3 2" xfId="8145"/>
    <cellStyle name="Normal 4 2 26 3 3 3" xfId="8146"/>
    <cellStyle name="Normal 4 2 26 3 4" xfId="8147"/>
    <cellStyle name="Normal 4 2 26 3 5" xfId="8148"/>
    <cellStyle name="Normal 4 2 26 4" xfId="8149"/>
    <cellStyle name="Normal 4 2 26 4 2" xfId="8150"/>
    <cellStyle name="Normal 4 2 26 4 3" xfId="8151"/>
    <cellStyle name="Normal 4 2 26 5" xfId="8152"/>
    <cellStyle name="Normal 4 2 26 5 2" xfId="8153"/>
    <cellStyle name="Normal 4 2 26 5 3" xfId="8154"/>
    <cellStyle name="Normal 4 2 26 6" xfId="8155"/>
    <cellStyle name="Normal 4 2 26 7" xfId="8156"/>
    <cellStyle name="Normal 4 2 27" xfId="8157"/>
    <cellStyle name="Normal 4 2 27 2" xfId="8158"/>
    <cellStyle name="Normal 4 2 27 2 2" xfId="8159"/>
    <cellStyle name="Normal 4 2 27 2 3" xfId="8160"/>
    <cellStyle name="Normal 4 2 27 3" xfId="8161"/>
    <cellStyle name="Normal 4 2 27 3 2" xfId="8162"/>
    <cellStyle name="Normal 4 2 27 3 3" xfId="8163"/>
    <cellStyle name="Normal 4 2 27 4" xfId="8164"/>
    <cellStyle name="Normal 4 2 27 5" xfId="8165"/>
    <cellStyle name="Normal 4 2 28" xfId="8166"/>
    <cellStyle name="Normal 4 2 28 2" xfId="8167"/>
    <cellStyle name="Normal 4 2 28 2 2" xfId="8168"/>
    <cellStyle name="Normal 4 2 28 2 3" xfId="8169"/>
    <cellStyle name="Normal 4 2 28 3" xfId="8170"/>
    <cellStyle name="Normal 4 2 28 3 2" xfId="8171"/>
    <cellStyle name="Normal 4 2 28 3 3" xfId="8172"/>
    <cellStyle name="Normal 4 2 28 4" xfId="8173"/>
    <cellStyle name="Normal 4 2 28 5" xfId="8174"/>
    <cellStyle name="Normal 4 2 29" xfId="8175"/>
    <cellStyle name="Normal 4 2 29 2" xfId="8176"/>
    <cellStyle name="Normal 4 2 29 2 2" xfId="8177"/>
    <cellStyle name="Normal 4 2 29 2 3" xfId="8178"/>
    <cellStyle name="Normal 4 2 29 3" xfId="8179"/>
    <cellStyle name="Normal 4 2 29 3 2" xfId="8180"/>
    <cellStyle name="Normal 4 2 29 3 3" xfId="8181"/>
    <cellStyle name="Normal 4 2 29 4" xfId="8182"/>
    <cellStyle name="Normal 4 2 29 5" xfId="8183"/>
    <cellStyle name="Normal 4 2 3" xfId="8184"/>
    <cellStyle name="Normal 4 2 3 2" xfId="8185"/>
    <cellStyle name="Normal 4 2 3 2 2" xfId="8186"/>
    <cellStyle name="Normal 4 2 3 2 2 2" xfId="8187"/>
    <cellStyle name="Normal 4 2 3 2 2 3" xfId="8188"/>
    <cellStyle name="Normal 4 2 3 2 3" xfId="8189"/>
    <cellStyle name="Normal 4 2 3 2 3 2" xfId="8190"/>
    <cellStyle name="Normal 4 2 3 2 3 3" xfId="8191"/>
    <cellStyle name="Normal 4 2 3 2 4" xfId="8192"/>
    <cellStyle name="Normal 4 2 3 2 5" xfId="8193"/>
    <cellStyle name="Normal 4 2 3 3" xfId="8194"/>
    <cellStyle name="Normal 4 2 3 3 2" xfId="8195"/>
    <cellStyle name="Normal 4 2 3 3 2 2" xfId="8196"/>
    <cellStyle name="Normal 4 2 3 3 2 3" xfId="8197"/>
    <cellStyle name="Normal 4 2 3 3 3" xfId="8198"/>
    <cellStyle name="Normal 4 2 3 3 3 2" xfId="8199"/>
    <cellStyle name="Normal 4 2 3 3 3 3" xfId="8200"/>
    <cellStyle name="Normal 4 2 3 3 4" xfId="8201"/>
    <cellStyle name="Normal 4 2 3 3 5" xfId="8202"/>
    <cellStyle name="Normal 4 2 3 4" xfId="8203"/>
    <cellStyle name="Normal 4 2 3 4 2" xfId="8204"/>
    <cellStyle name="Normal 4 2 3 4 2 2" xfId="8205"/>
    <cellStyle name="Normal 4 2 3 4 2 3" xfId="8206"/>
    <cellStyle name="Normal 4 2 3 4 3" xfId="8207"/>
    <cellStyle name="Normal 4 2 3 4 3 2" xfId="8208"/>
    <cellStyle name="Normal 4 2 3 4 3 3" xfId="8209"/>
    <cellStyle name="Normal 4 2 3 4 4" xfId="8210"/>
    <cellStyle name="Normal 4 2 3 4 5" xfId="8211"/>
    <cellStyle name="Normal 4 2 3 5" xfId="8212"/>
    <cellStyle name="Normal 4 2 3 5 2" xfId="8213"/>
    <cellStyle name="Normal 4 2 3 5 2 2" xfId="8214"/>
    <cellStyle name="Normal 4 2 3 5 2 3" xfId="8215"/>
    <cellStyle name="Normal 4 2 3 5 3" xfId="8216"/>
    <cellStyle name="Normal 4 2 3 5 3 2" xfId="8217"/>
    <cellStyle name="Normal 4 2 3 5 3 3" xfId="8218"/>
    <cellStyle name="Normal 4 2 3 5 4" xfId="8219"/>
    <cellStyle name="Normal 4 2 3 5 5" xfId="8220"/>
    <cellStyle name="Normal 4 2 30" xfId="8221"/>
    <cellStyle name="Normal 4 2 30 2" xfId="8222"/>
    <cellStyle name="Normal 4 2 30 2 2" xfId="8223"/>
    <cellStyle name="Normal 4 2 30 2 3" xfId="8224"/>
    <cellStyle name="Normal 4 2 30 3" xfId="8225"/>
    <cellStyle name="Normal 4 2 30 3 2" xfId="8226"/>
    <cellStyle name="Normal 4 2 30 3 3" xfId="8227"/>
    <cellStyle name="Normal 4 2 30 4" xfId="8228"/>
    <cellStyle name="Normal 4 2 30 5" xfId="8229"/>
    <cellStyle name="Normal 4 2 31" xfId="8230"/>
    <cellStyle name="Normal 4 2 31 2" xfId="8231"/>
    <cellStyle name="Normal 4 2 31 2 2" xfId="8232"/>
    <cellStyle name="Normal 4 2 31 2 3" xfId="8233"/>
    <cellStyle name="Normal 4 2 31 3" xfId="8234"/>
    <cellStyle name="Normal 4 2 31 3 2" xfId="8235"/>
    <cellStyle name="Normal 4 2 31 3 3" xfId="8236"/>
    <cellStyle name="Normal 4 2 31 4" xfId="8237"/>
    <cellStyle name="Normal 4 2 31 5" xfId="8238"/>
    <cellStyle name="Normal 4 2 32" xfId="8239"/>
    <cellStyle name="Normal 4 2 32 2" xfId="8240"/>
    <cellStyle name="Normal 4 2 32 2 2" xfId="8241"/>
    <cellStyle name="Normal 4 2 32 2 3" xfId="8242"/>
    <cellStyle name="Normal 4 2 32 3" xfId="8243"/>
    <cellStyle name="Normal 4 2 32 3 2" xfId="8244"/>
    <cellStyle name="Normal 4 2 32 3 3" xfId="8245"/>
    <cellStyle name="Normal 4 2 32 4" xfId="8246"/>
    <cellStyle name="Normal 4 2 32 5" xfId="8247"/>
    <cellStyle name="Normal 4 2 33" xfId="8248"/>
    <cellStyle name="Normal 4 2 33 2" xfId="8249"/>
    <cellStyle name="Normal 4 2 33 2 2" xfId="8250"/>
    <cellStyle name="Normal 4 2 33 2 3" xfId="8251"/>
    <cellStyle name="Normal 4 2 33 3" xfId="8252"/>
    <cellStyle name="Normal 4 2 33 3 2" xfId="8253"/>
    <cellStyle name="Normal 4 2 33 3 3" xfId="8254"/>
    <cellStyle name="Normal 4 2 33 4" xfId="8255"/>
    <cellStyle name="Normal 4 2 33 5" xfId="8256"/>
    <cellStyle name="Normal 4 2 34" xfId="8257"/>
    <cellStyle name="Normal 4 2 4" xfId="8258"/>
    <cellStyle name="Normal 4 2 4 2" xfId="8259"/>
    <cellStyle name="Normal 4 2 4 2 2" xfId="8260"/>
    <cellStyle name="Normal 4 2 4 2 2 2" xfId="8261"/>
    <cellStyle name="Normal 4 2 4 2 2 3" xfId="8262"/>
    <cellStyle name="Normal 4 2 4 2 3" xfId="8263"/>
    <cellStyle name="Normal 4 2 4 2 3 2" xfId="8264"/>
    <cellStyle name="Normal 4 2 4 2 3 3" xfId="8265"/>
    <cellStyle name="Normal 4 2 4 2 4" xfId="8266"/>
    <cellStyle name="Normal 4 2 4 2 5" xfId="8267"/>
    <cellStyle name="Normal 4 2 4 3" xfId="8268"/>
    <cellStyle name="Normal 4 2 4 3 2" xfId="8269"/>
    <cellStyle name="Normal 4 2 4 3 2 2" xfId="8270"/>
    <cellStyle name="Normal 4 2 4 3 2 3" xfId="8271"/>
    <cellStyle name="Normal 4 2 4 3 3" xfId="8272"/>
    <cellStyle name="Normal 4 2 4 3 3 2" xfId="8273"/>
    <cellStyle name="Normal 4 2 4 3 3 3" xfId="8274"/>
    <cellStyle name="Normal 4 2 4 3 4" xfId="8275"/>
    <cellStyle name="Normal 4 2 4 3 5" xfId="8276"/>
    <cellStyle name="Normal 4 2 5" xfId="8277"/>
    <cellStyle name="Normal 4 2 5 2" xfId="8278"/>
    <cellStyle name="Normal 4 2 5 2 2" xfId="8279"/>
    <cellStyle name="Normal 4 2 5 2 2 2" xfId="8280"/>
    <cellStyle name="Normal 4 2 5 2 2 3" xfId="8281"/>
    <cellStyle name="Normal 4 2 5 2 3" xfId="8282"/>
    <cellStyle name="Normal 4 2 5 2 3 2" xfId="8283"/>
    <cellStyle name="Normal 4 2 5 2 3 3" xfId="8284"/>
    <cellStyle name="Normal 4 2 5 2 4" xfId="8285"/>
    <cellStyle name="Normal 4 2 5 2 5" xfId="8286"/>
    <cellStyle name="Normal 4 2 5 3" xfId="8287"/>
    <cellStyle name="Normal 4 2 5 3 2" xfId="8288"/>
    <cellStyle name="Normal 4 2 5 3 2 2" xfId="8289"/>
    <cellStyle name="Normal 4 2 5 3 2 3" xfId="8290"/>
    <cellStyle name="Normal 4 2 5 3 3" xfId="8291"/>
    <cellStyle name="Normal 4 2 5 3 3 2" xfId="8292"/>
    <cellStyle name="Normal 4 2 5 3 3 3" xfId="8293"/>
    <cellStyle name="Normal 4 2 5 3 4" xfId="8294"/>
    <cellStyle name="Normal 4 2 5 3 5" xfId="8295"/>
    <cellStyle name="Normal 4 2 6" xfId="8296"/>
    <cellStyle name="Normal 4 2 6 2" xfId="8297"/>
    <cellStyle name="Normal 4 2 6 2 2" xfId="8298"/>
    <cellStyle name="Normal 4 2 6 2 2 2" xfId="8299"/>
    <cellStyle name="Normal 4 2 6 2 2 3" xfId="8300"/>
    <cellStyle name="Normal 4 2 6 2 3" xfId="8301"/>
    <cellStyle name="Normal 4 2 6 2 3 2" xfId="8302"/>
    <cellStyle name="Normal 4 2 6 2 3 3" xfId="8303"/>
    <cellStyle name="Normal 4 2 6 2 4" xfId="8304"/>
    <cellStyle name="Normal 4 2 6 2 5" xfId="8305"/>
    <cellStyle name="Normal 4 2 6 3" xfId="8306"/>
    <cellStyle name="Normal 4 2 6 3 2" xfId="8307"/>
    <cellStyle name="Normal 4 2 6 3 2 2" xfId="8308"/>
    <cellStyle name="Normal 4 2 6 3 2 3" xfId="8309"/>
    <cellStyle name="Normal 4 2 6 3 3" xfId="8310"/>
    <cellStyle name="Normal 4 2 6 3 3 2" xfId="8311"/>
    <cellStyle name="Normal 4 2 6 3 3 3" xfId="8312"/>
    <cellStyle name="Normal 4 2 6 3 4" xfId="8313"/>
    <cellStyle name="Normal 4 2 6 3 5" xfId="8314"/>
    <cellStyle name="Normal 4 2 7" xfId="8315"/>
    <cellStyle name="Normal 4 2 7 2" xfId="8316"/>
    <cellStyle name="Normal 4 2 7 2 2" xfId="8317"/>
    <cellStyle name="Normal 4 2 7 2 2 2" xfId="8318"/>
    <cellStyle name="Normal 4 2 7 2 2 3" xfId="8319"/>
    <cellStyle name="Normal 4 2 7 2 3" xfId="8320"/>
    <cellStyle name="Normal 4 2 7 2 3 2" xfId="8321"/>
    <cellStyle name="Normal 4 2 7 2 3 3" xfId="8322"/>
    <cellStyle name="Normal 4 2 7 2 4" xfId="8323"/>
    <cellStyle name="Normal 4 2 7 2 5" xfId="8324"/>
    <cellStyle name="Normal 4 2 7 3" xfId="8325"/>
    <cellStyle name="Normal 4 2 7 3 2" xfId="8326"/>
    <cellStyle name="Normal 4 2 7 3 2 2" xfId="8327"/>
    <cellStyle name="Normal 4 2 7 3 2 3" xfId="8328"/>
    <cellStyle name="Normal 4 2 7 3 3" xfId="8329"/>
    <cellStyle name="Normal 4 2 7 3 3 2" xfId="8330"/>
    <cellStyle name="Normal 4 2 7 3 3 3" xfId="8331"/>
    <cellStyle name="Normal 4 2 7 3 4" xfId="8332"/>
    <cellStyle name="Normal 4 2 7 3 5" xfId="8333"/>
    <cellStyle name="Normal 4 2 8" xfId="8334"/>
    <cellStyle name="Normal 4 2 8 2" xfId="8335"/>
    <cellStyle name="Normal 4 2 8 2 2" xfId="8336"/>
    <cellStyle name="Normal 4 2 8 2 2 2" xfId="8337"/>
    <cellStyle name="Normal 4 2 8 2 2 3" xfId="8338"/>
    <cellStyle name="Normal 4 2 8 2 3" xfId="8339"/>
    <cellStyle name="Normal 4 2 8 2 3 2" xfId="8340"/>
    <cellStyle name="Normal 4 2 8 2 3 3" xfId="8341"/>
    <cellStyle name="Normal 4 2 8 2 4" xfId="8342"/>
    <cellStyle name="Normal 4 2 8 2 5" xfId="8343"/>
    <cellStyle name="Normal 4 2 8 3" xfId="8344"/>
    <cellStyle name="Normal 4 2 8 3 2" xfId="8345"/>
    <cellStyle name="Normal 4 2 8 3 2 2" xfId="8346"/>
    <cellStyle name="Normal 4 2 8 3 2 3" xfId="8347"/>
    <cellStyle name="Normal 4 2 8 3 3" xfId="8348"/>
    <cellStyle name="Normal 4 2 8 3 3 2" xfId="8349"/>
    <cellStyle name="Normal 4 2 8 3 3 3" xfId="8350"/>
    <cellStyle name="Normal 4 2 8 3 4" xfId="8351"/>
    <cellStyle name="Normal 4 2 8 3 5" xfId="8352"/>
    <cellStyle name="Normal 4 2 9" xfId="8353"/>
    <cellStyle name="Normal 4 2 9 2" xfId="8354"/>
    <cellStyle name="Normal 4 2 9 2 2" xfId="8355"/>
    <cellStyle name="Normal 4 2 9 2 2 2" xfId="8356"/>
    <cellStyle name="Normal 4 2 9 2 2 3" xfId="8357"/>
    <cellStyle name="Normal 4 2 9 2 3" xfId="8358"/>
    <cellStyle name="Normal 4 2 9 2 3 2" xfId="8359"/>
    <cellStyle name="Normal 4 2 9 2 3 3" xfId="8360"/>
    <cellStyle name="Normal 4 2 9 2 4" xfId="8361"/>
    <cellStyle name="Normal 4 2 9 2 5" xfId="8362"/>
    <cellStyle name="Normal 4 2 9 3" xfId="8363"/>
    <cellStyle name="Normal 4 2 9 3 2" xfId="8364"/>
    <cellStyle name="Normal 4 2 9 3 2 2" xfId="8365"/>
    <cellStyle name="Normal 4 2 9 3 2 3" xfId="8366"/>
    <cellStyle name="Normal 4 2 9 3 3" xfId="8367"/>
    <cellStyle name="Normal 4 2 9 3 3 2" xfId="8368"/>
    <cellStyle name="Normal 4 2 9 3 3 3" xfId="8369"/>
    <cellStyle name="Normal 4 2 9 3 4" xfId="8370"/>
    <cellStyle name="Normal 4 2 9 3 5" xfId="8371"/>
    <cellStyle name="Normal 4 20" xfId="8372"/>
    <cellStyle name="Normal 4 20 2" xfId="8373"/>
    <cellStyle name="Normal 4 20 2 2" xfId="8374"/>
    <cellStyle name="Normal 4 20 2 3" xfId="8375"/>
    <cellStyle name="Normal 4 20 3" xfId="8376"/>
    <cellStyle name="Normal 4 20 3 2" xfId="8377"/>
    <cellStyle name="Normal 4 20 3 3" xfId="8378"/>
    <cellStyle name="Normal 4 20 4" xfId="8379"/>
    <cellStyle name="Normal 4 20 5" xfId="8380"/>
    <cellStyle name="Normal 4 21" xfId="8381"/>
    <cellStyle name="Normal 4 21 2" xfId="8382"/>
    <cellStyle name="Normal 4 21 2 2" xfId="8383"/>
    <cellStyle name="Normal 4 21 2 3" xfId="8384"/>
    <cellStyle name="Normal 4 21 3" xfId="8385"/>
    <cellStyle name="Normal 4 21 3 2" xfId="8386"/>
    <cellStyle name="Normal 4 21 3 3" xfId="8387"/>
    <cellStyle name="Normal 4 21 4" xfId="8388"/>
    <cellStyle name="Normal 4 21 5" xfId="8389"/>
    <cellStyle name="Normal 4 22" xfId="8390"/>
    <cellStyle name="Normal 4 22 2" xfId="8391"/>
    <cellStyle name="Normal 4 22 2 2" xfId="8392"/>
    <cellStyle name="Normal 4 22 2 3" xfId="8393"/>
    <cellStyle name="Normal 4 22 3" xfId="8394"/>
    <cellStyle name="Normal 4 22 3 2" xfId="8395"/>
    <cellStyle name="Normal 4 22 3 3" xfId="8396"/>
    <cellStyle name="Normal 4 22 4" xfId="8397"/>
    <cellStyle name="Normal 4 22 5" xfId="8398"/>
    <cellStyle name="Normal 4 23" xfId="8399"/>
    <cellStyle name="Normal 4 23 2" xfId="8400"/>
    <cellStyle name="Normal 4 23 2 2" xfId="8401"/>
    <cellStyle name="Normal 4 23 2 3" xfId="8402"/>
    <cellStyle name="Normal 4 23 3" xfId="8403"/>
    <cellStyle name="Normal 4 23 3 2" xfId="8404"/>
    <cellStyle name="Normal 4 23 3 3" xfId="8405"/>
    <cellStyle name="Normal 4 23 4" xfId="8406"/>
    <cellStyle name="Normal 4 23 5" xfId="8407"/>
    <cellStyle name="Normal 4 24" xfId="8408"/>
    <cellStyle name="Normal 4 24 2" xfId="8409"/>
    <cellStyle name="Normal 4 24 2 2" xfId="8410"/>
    <cellStyle name="Normal 4 24 2 3" xfId="8411"/>
    <cellStyle name="Normal 4 24 3" xfId="8412"/>
    <cellStyle name="Normal 4 24 3 2" xfId="8413"/>
    <cellStyle name="Normal 4 24 3 3" xfId="8414"/>
    <cellStyle name="Normal 4 24 4" xfId="8415"/>
    <cellStyle name="Normal 4 24 5" xfId="8416"/>
    <cellStyle name="Normal 4 25" xfId="8417"/>
    <cellStyle name="Normal 4 25 2" xfId="8418"/>
    <cellStyle name="Normal 4 25 2 2" xfId="8419"/>
    <cellStyle name="Normal 4 25 2 3" xfId="8420"/>
    <cellStyle name="Normal 4 25 3" xfId="8421"/>
    <cellStyle name="Normal 4 25 3 2" xfId="8422"/>
    <cellStyle name="Normal 4 25 3 3" xfId="8423"/>
    <cellStyle name="Normal 4 25 4" xfId="8424"/>
    <cellStyle name="Normal 4 25 5" xfId="8425"/>
    <cellStyle name="Normal 4 26" xfId="8426"/>
    <cellStyle name="Normal 4 26 2" xfId="8427"/>
    <cellStyle name="Normal 4 26 2 2" xfId="8428"/>
    <cellStyle name="Normal 4 26 2 3" xfId="8429"/>
    <cellStyle name="Normal 4 26 3" xfId="8430"/>
    <cellStyle name="Normal 4 26 3 2" xfId="8431"/>
    <cellStyle name="Normal 4 26 3 3" xfId="8432"/>
    <cellStyle name="Normal 4 26 4" xfId="8433"/>
    <cellStyle name="Normal 4 26 5" xfId="8434"/>
    <cellStyle name="Normal 4 27" xfId="8435"/>
    <cellStyle name="Normal 4 27 2" xfId="8436"/>
    <cellStyle name="Normal 4 27 2 2" xfId="8437"/>
    <cellStyle name="Normal 4 27 2 3" xfId="8438"/>
    <cellStyle name="Normal 4 27 3" xfId="8439"/>
    <cellStyle name="Normal 4 27 3 2" xfId="8440"/>
    <cellStyle name="Normal 4 27 3 3" xfId="8441"/>
    <cellStyle name="Normal 4 27 4" xfId="8442"/>
    <cellStyle name="Normal 4 27 5" xfId="8443"/>
    <cellStyle name="Normal 4 28" xfId="8444"/>
    <cellStyle name="Normal 4 28 2" xfId="8445"/>
    <cellStyle name="Normal 4 28 2 2" xfId="8446"/>
    <cellStyle name="Normal 4 28 2 3" xfId="8447"/>
    <cellStyle name="Normal 4 28 3" xfId="8448"/>
    <cellStyle name="Normal 4 28 3 2" xfId="8449"/>
    <cellStyle name="Normal 4 28 3 3" xfId="8450"/>
    <cellStyle name="Normal 4 28 4" xfId="8451"/>
    <cellStyle name="Normal 4 28 5" xfId="8452"/>
    <cellStyle name="Normal 4 29" xfId="8453"/>
    <cellStyle name="Normal 4 29 2" xfId="8454"/>
    <cellStyle name="Normal 4 29 2 2" xfId="8455"/>
    <cellStyle name="Normal 4 29 2 3" xfId="8456"/>
    <cellStyle name="Normal 4 29 3" xfId="8457"/>
    <cellStyle name="Normal 4 29 3 2" xfId="8458"/>
    <cellStyle name="Normal 4 29 3 3" xfId="8459"/>
    <cellStyle name="Normal 4 29 4" xfId="8460"/>
    <cellStyle name="Normal 4 29 5" xfId="8461"/>
    <cellStyle name="Normal 4 3" xfId="8462"/>
    <cellStyle name="Normal 4 3 10" xfId="8463"/>
    <cellStyle name="Normal 4 3 10 2" xfId="8464"/>
    <cellStyle name="Normal 4 3 10 2 2" xfId="8465"/>
    <cellStyle name="Normal 4 3 10 2 3" xfId="8466"/>
    <cellStyle name="Normal 4 3 10 3" xfId="8467"/>
    <cellStyle name="Normal 4 3 10 3 2" xfId="8468"/>
    <cellStyle name="Normal 4 3 10 3 3" xfId="8469"/>
    <cellStyle name="Normal 4 3 10 4" xfId="8470"/>
    <cellStyle name="Normal 4 3 10 5" xfId="8471"/>
    <cellStyle name="Normal 4 3 11" xfId="8472"/>
    <cellStyle name="Normal 4 3 11 2" xfId="8473"/>
    <cellStyle name="Normal 4 3 11 2 2" xfId="8474"/>
    <cellStyle name="Normal 4 3 11 2 3" xfId="8475"/>
    <cellStyle name="Normal 4 3 11 3" xfId="8476"/>
    <cellStyle name="Normal 4 3 11 3 2" xfId="8477"/>
    <cellStyle name="Normal 4 3 11 3 3" xfId="8478"/>
    <cellStyle name="Normal 4 3 11 4" xfId="8479"/>
    <cellStyle name="Normal 4 3 11 5" xfId="8480"/>
    <cellStyle name="Normal 4 3 12" xfId="8481"/>
    <cellStyle name="Normal 4 3 12 2" xfId="8482"/>
    <cellStyle name="Normal 4 3 12 2 2" xfId="8483"/>
    <cellStyle name="Normal 4 3 12 2 3" xfId="8484"/>
    <cellStyle name="Normal 4 3 12 3" xfId="8485"/>
    <cellStyle name="Normal 4 3 12 3 2" xfId="8486"/>
    <cellStyle name="Normal 4 3 12 3 3" xfId="8487"/>
    <cellStyle name="Normal 4 3 12 4" xfId="8488"/>
    <cellStyle name="Normal 4 3 12 5" xfId="8489"/>
    <cellStyle name="Normal 4 3 13" xfId="8490"/>
    <cellStyle name="Normal 4 3 13 2" xfId="8491"/>
    <cellStyle name="Normal 4 3 13 2 2" xfId="8492"/>
    <cellStyle name="Normal 4 3 13 2 3" xfId="8493"/>
    <cellStyle name="Normal 4 3 13 3" xfId="8494"/>
    <cellStyle name="Normal 4 3 13 3 2" xfId="8495"/>
    <cellStyle name="Normal 4 3 13 3 3" xfId="8496"/>
    <cellStyle name="Normal 4 3 13 4" xfId="8497"/>
    <cellStyle name="Normal 4 3 13 5" xfId="8498"/>
    <cellStyle name="Normal 4 3 14" xfId="8499"/>
    <cellStyle name="Normal 4 3 14 2" xfId="8500"/>
    <cellStyle name="Normal 4 3 14 2 2" xfId="8501"/>
    <cellStyle name="Normal 4 3 14 2 3" xfId="8502"/>
    <cellStyle name="Normal 4 3 14 3" xfId="8503"/>
    <cellStyle name="Normal 4 3 14 3 2" xfId="8504"/>
    <cellStyle name="Normal 4 3 14 3 3" xfId="8505"/>
    <cellStyle name="Normal 4 3 14 4" xfId="8506"/>
    <cellStyle name="Normal 4 3 14 5" xfId="8507"/>
    <cellStyle name="Normal 4 3 15" xfId="8508"/>
    <cellStyle name="Normal 4 3 15 2" xfId="8509"/>
    <cellStyle name="Normal 4 3 15 2 2" xfId="8510"/>
    <cellStyle name="Normal 4 3 15 2 3" xfId="8511"/>
    <cellStyle name="Normal 4 3 15 3" xfId="8512"/>
    <cellStyle name="Normal 4 3 15 3 2" xfId="8513"/>
    <cellStyle name="Normal 4 3 15 3 3" xfId="8514"/>
    <cellStyle name="Normal 4 3 15 4" xfId="8515"/>
    <cellStyle name="Normal 4 3 15 5" xfId="8516"/>
    <cellStyle name="Normal 4 3 16" xfId="8517"/>
    <cellStyle name="Normal 4 3 16 2" xfId="8518"/>
    <cellStyle name="Normal 4 3 16 2 2" xfId="8519"/>
    <cellStyle name="Normal 4 3 16 2 3" xfId="8520"/>
    <cellStyle name="Normal 4 3 16 3" xfId="8521"/>
    <cellStyle name="Normal 4 3 16 3 2" xfId="8522"/>
    <cellStyle name="Normal 4 3 16 3 3" xfId="8523"/>
    <cellStyle name="Normal 4 3 16 4" xfId="8524"/>
    <cellStyle name="Normal 4 3 16 5" xfId="8525"/>
    <cellStyle name="Normal 4 3 17" xfId="8526"/>
    <cellStyle name="Normal 4 3 17 2" xfId="8527"/>
    <cellStyle name="Normal 4 3 17 2 2" xfId="8528"/>
    <cellStyle name="Normal 4 3 17 2 3" xfId="8529"/>
    <cellStyle name="Normal 4 3 17 3" xfId="8530"/>
    <cellStyle name="Normal 4 3 17 3 2" xfId="8531"/>
    <cellStyle name="Normal 4 3 17 3 3" xfId="8532"/>
    <cellStyle name="Normal 4 3 17 4" xfId="8533"/>
    <cellStyle name="Normal 4 3 17 5" xfId="8534"/>
    <cellStyle name="Normal 4 3 18" xfId="8535"/>
    <cellStyle name="Normal 4 3 18 2" xfId="8536"/>
    <cellStyle name="Normal 4 3 18 2 2" xfId="8537"/>
    <cellStyle name="Normal 4 3 18 2 3" xfId="8538"/>
    <cellStyle name="Normal 4 3 18 3" xfId="8539"/>
    <cellStyle name="Normal 4 3 18 3 2" xfId="8540"/>
    <cellStyle name="Normal 4 3 18 3 3" xfId="8541"/>
    <cellStyle name="Normal 4 3 18 4" xfId="8542"/>
    <cellStyle name="Normal 4 3 18 5" xfId="8543"/>
    <cellStyle name="Normal 4 3 19" xfId="8544"/>
    <cellStyle name="Normal 4 3 19 2" xfId="8545"/>
    <cellStyle name="Normal 4 3 19 2 2" xfId="8546"/>
    <cellStyle name="Normal 4 3 19 2 3" xfId="8547"/>
    <cellStyle name="Normal 4 3 19 3" xfId="8548"/>
    <cellStyle name="Normal 4 3 19 3 2" xfId="8549"/>
    <cellStyle name="Normal 4 3 19 3 3" xfId="8550"/>
    <cellStyle name="Normal 4 3 19 4" xfId="8551"/>
    <cellStyle name="Normal 4 3 19 5" xfId="8552"/>
    <cellStyle name="Normal 4 3 2" xfId="8553"/>
    <cellStyle name="Normal 4 3 2 2" xfId="8554"/>
    <cellStyle name="Normal 4 3 2 3" xfId="8555"/>
    <cellStyle name="Normal 4 3 2 4" xfId="8556"/>
    <cellStyle name="Normal 4 3 2 4 2" xfId="8557"/>
    <cellStyle name="Normal 4 3 2 4 3" xfId="8558"/>
    <cellStyle name="Normal 4 3 2 5" xfId="8559"/>
    <cellStyle name="Normal 4 3 2 5 2" xfId="8560"/>
    <cellStyle name="Normal 4 3 2 5 3" xfId="8561"/>
    <cellStyle name="Normal 4 3 2 6" xfId="8562"/>
    <cellStyle name="Normal 4 3 2 7" xfId="8563"/>
    <cellStyle name="Normal 4 3 20" xfId="8564"/>
    <cellStyle name="Normal 4 3 20 2" xfId="8565"/>
    <cellStyle name="Normal 4 3 20 2 2" xfId="8566"/>
    <cellStyle name="Normal 4 3 20 2 3" xfId="8567"/>
    <cellStyle name="Normal 4 3 20 3" xfId="8568"/>
    <cellStyle name="Normal 4 3 20 3 2" xfId="8569"/>
    <cellStyle name="Normal 4 3 20 3 3" xfId="8570"/>
    <cellStyle name="Normal 4 3 20 4" xfId="8571"/>
    <cellStyle name="Normal 4 3 20 5" xfId="8572"/>
    <cellStyle name="Normal 4 3 21" xfId="8573"/>
    <cellStyle name="Normal 4 3 21 2" xfId="8574"/>
    <cellStyle name="Normal 4 3 21 2 2" xfId="8575"/>
    <cellStyle name="Normal 4 3 21 2 3" xfId="8576"/>
    <cellStyle name="Normal 4 3 21 3" xfId="8577"/>
    <cellStyle name="Normal 4 3 21 3 2" xfId="8578"/>
    <cellStyle name="Normal 4 3 21 3 3" xfId="8579"/>
    <cellStyle name="Normal 4 3 21 4" xfId="8580"/>
    <cellStyle name="Normal 4 3 21 5" xfId="8581"/>
    <cellStyle name="Normal 4 3 22" xfId="8582"/>
    <cellStyle name="Normal 4 3 22 2" xfId="8583"/>
    <cellStyle name="Normal 4 3 22 2 2" xfId="8584"/>
    <cellStyle name="Normal 4 3 22 2 3" xfId="8585"/>
    <cellStyle name="Normal 4 3 22 3" xfId="8586"/>
    <cellStyle name="Normal 4 3 22 3 2" xfId="8587"/>
    <cellStyle name="Normal 4 3 22 3 3" xfId="8588"/>
    <cellStyle name="Normal 4 3 22 4" xfId="8589"/>
    <cellStyle name="Normal 4 3 22 5" xfId="8590"/>
    <cellStyle name="Normal 4 3 23" xfId="8591"/>
    <cellStyle name="Normal 4 3 23 2" xfId="8592"/>
    <cellStyle name="Normal 4 3 23 2 2" xfId="8593"/>
    <cellStyle name="Normal 4 3 23 2 3" xfId="8594"/>
    <cellStyle name="Normal 4 3 23 3" xfId="8595"/>
    <cellStyle name="Normal 4 3 23 3 2" xfId="8596"/>
    <cellStyle name="Normal 4 3 23 3 3" xfId="8597"/>
    <cellStyle name="Normal 4 3 23 4" xfId="8598"/>
    <cellStyle name="Normal 4 3 23 5" xfId="8599"/>
    <cellStyle name="Normal 4 3 24" xfId="8600"/>
    <cellStyle name="Normal 4 3 24 2" xfId="8601"/>
    <cellStyle name="Normal 4 3 24 2 2" xfId="8602"/>
    <cellStyle name="Normal 4 3 24 2 3" xfId="8603"/>
    <cellStyle name="Normal 4 3 24 3" xfId="8604"/>
    <cellStyle name="Normal 4 3 24 3 2" xfId="8605"/>
    <cellStyle name="Normal 4 3 24 3 3" xfId="8606"/>
    <cellStyle name="Normal 4 3 24 4" xfId="8607"/>
    <cellStyle name="Normal 4 3 24 5" xfId="8608"/>
    <cellStyle name="Normal 4 3 25" xfId="8609"/>
    <cellStyle name="Normal 4 3 25 2" xfId="8610"/>
    <cellStyle name="Normal 4 3 25 2 2" xfId="8611"/>
    <cellStyle name="Normal 4 3 25 2 3" xfId="8612"/>
    <cellStyle name="Normal 4 3 25 3" xfId="8613"/>
    <cellStyle name="Normal 4 3 25 3 2" xfId="8614"/>
    <cellStyle name="Normal 4 3 25 3 3" xfId="8615"/>
    <cellStyle name="Normal 4 3 25 4" xfId="8616"/>
    <cellStyle name="Normal 4 3 25 5" xfId="8617"/>
    <cellStyle name="Normal 4 3 26" xfId="8618"/>
    <cellStyle name="Normal 4 3 26 2" xfId="8619"/>
    <cellStyle name="Normal 4 3 26 2 2" xfId="8620"/>
    <cellStyle name="Normal 4 3 26 2 3" xfId="8621"/>
    <cellStyle name="Normal 4 3 26 3" xfId="8622"/>
    <cellStyle name="Normal 4 3 26 3 2" xfId="8623"/>
    <cellStyle name="Normal 4 3 26 3 3" xfId="8624"/>
    <cellStyle name="Normal 4 3 26 4" xfId="8625"/>
    <cellStyle name="Normal 4 3 26 5" xfId="8626"/>
    <cellStyle name="Normal 4 3 27" xfId="8627"/>
    <cellStyle name="Normal 4 3 27 2" xfId="8628"/>
    <cellStyle name="Normal 4 3 27 2 2" xfId="8629"/>
    <cellStyle name="Normal 4 3 27 2 3" xfId="8630"/>
    <cellStyle name="Normal 4 3 27 3" xfId="8631"/>
    <cellStyle name="Normal 4 3 27 3 2" xfId="8632"/>
    <cellStyle name="Normal 4 3 27 3 3" xfId="8633"/>
    <cellStyle name="Normal 4 3 27 4" xfId="8634"/>
    <cellStyle name="Normal 4 3 27 5" xfId="8635"/>
    <cellStyle name="Normal 4 3 28" xfId="8636"/>
    <cellStyle name="Normal 4 3 28 2" xfId="8637"/>
    <cellStyle name="Normal 4 3 28 2 2" xfId="8638"/>
    <cellStyle name="Normal 4 3 28 2 3" xfId="8639"/>
    <cellStyle name="Normal 4 3 28 3" xfId="8640"/>
    <cellStyle name="Normal 4 3 28 3 2" xfId="8641"/>
    <cellStyle name="Normal 4 3 28 3 3" xfId="8642"/>
    <cellStyle name="Normal 4 3 28 4" xfId="8643"/>
    <cellStyle name="Normal 4 3 28 5" xfId="8644"/>
    <cellStyle name="Normal 4 3 29" xfId="8645"/>
    <cellStyle name="Normal 4 3 29 2" xfId="8646"/>
    <cellStyle name="Normal 4 3 29 2 2" xfId="8647"/>
    <cellStyle name="Normal 4 3 29 2 3" xfId="8648"/>
    <cellStyle name="Normal 4 3 29 3" xfId="8649"/>
    <cellStyle name="Normal 4 3 29 3 2" xfId="8650"/>
    <cellStyle name="Normal 4 3 29 3 3" xfId="8651"/>
    <cellStyle name="Normal 4 3 29 4" xfId="8652"/>
    <cellStyle name="Normal 4 3 29 5" xfId="8653"/>
    <cellStyle name="Normal 4 3 3" xfId="8654"/>
    <cellStyle name="Normal 4 3 3 2" xfId="8655"/>
    <cellStyle name="Normal 4 3 3 2 2" xfId="8656"/>
    <cellStyle name="Normal 4 3 3 2 3" xfId="8657"/>
    <cellStyle name="Normal 4 3 3 3" xfId="8658"/>
    <cellStyle name="Normal 4 3 3 3 2" xfId="8659"/>
    <cellStyle name="Normal 4 3 3 3 3" xfId="8660"/>
    <cellStyle name="Normal 4 3 3 4" xfId="8661"/>
    <cellStyle name="Normal 4 3 3 5" xfId="8662"/>
    <cellStyle name="Normal 4 3 30" xfId="8663"/>
    <cellStyle name="Normal 4 3 30 2" xfId="8664"/>
    <cellStyle name="Normal 4 3 30 2 2" xfId="8665"/>
    <cellStyle name="Normal 4 3 30 2 3" xfId="8666"/>
    <cellStyle name="Normal 4 3 30 3" xfId="8667"/>
    <cellStyle name="Normal 4 3 30 3 2" xfId="8668"/>
    <cellStyle name="Normal 4 3 30 3 3" xfId="8669"/>
    <cellStyle name="Normal 4 3 30 4" xfId="8670"/>
    <cellStyle name="Normal 4 3 30 5" xfId="8671"/>
    <cellStyle name="Normal 4 3 31" xfId="8672"/>
    <cellStyle name="Normal 4 3 31 2" xfId="8673"/>
    <cellStyle name="Normal 4 3 31 2 2" xfId="8674"/>
    <cellStyle name="Normal 4 3 31 2 3" xfId="8675"/>
    <cellStyle name="Normal 4 3 31 3" xfId="8676"/>
    <cellStyle name="Normal 4 3 31 3 2" xfId="8677"/>
    <cellStyle name="Normal 4 3 31 3 3" xfId="8678"/>
    <cellStyle name="Normal 4 3 31 4" xfId="8679"/>
    <cellStyle name="Normal 4 3 31 5" xfId="8680"/>
    <cellStyle name="Normal 4 3 32" xfId="8681"/>
    <cellStyle name="Normal 4 3 4" xfId="8682"/>
    <cellStyle name="Normal 4 3 4 2" xfId="8683"/>
    <cellStyle name="Normal 4 3 4 2 2" xfId="8684"/>
    <cellStyle name="Normal 4 3 4 2 3" xfId="8685"/>
    <cellStyle name="Normal 4 3 4 3" xfId="8686"/>
    <cellStyle name="Normal 4 3 4 3 2" xfId="8687"/>
    <cellStyle name="Normal 4 3 4 3 3" xfId="8688"/>
    <cellStyle name="Normal 4 3 4 4" xfId="8689"/>
    <cellStyle name="Normal 4 3 4 5" xfId="8690"/>
    <cellStyle name="Normal 4 3 5" xfId="8691"/>
    <cellStyle name="Normal 4 3 5 2" xfId="8692"/>
    <cellStyle name="Normal 4 3 5 2 2" xfId="8693"/>
    <cellStyle name="Normal 4 3 5 2 3" xfId="8694"/>
    <cellStyle name="Normal 4 3 5 3" xfId="8695"/>
    <cellStyle name="Normal 4 3 5 3 2" xfId="8696"/>
    <cellStyle name="Normal 4 3 5 3 3" xfId="8697"/>
    <cellStyle name="Normal 4 3 5 4" xfId="8698"/>
    <cellStyle name="Normal 4 3 5 5" xfId="8699"/>
    <cellStyle name="Normal 4 3 6" xfId="8700"/>
    <cellStyle name="Normal 4 3 6 2" xfId="8701"/>
    <cellStyle name="Normal 4 3 6 2 2" xfId="8702"/>
    <cellStyle name="Normal 4 3 6 2 3" xfId="8703"/>
    <cellStyle name="Normal 4 3 6 3" xfId="8704"/>
    <cellStyle name="Normal 4 3 6 3 2" xfId="8705"/>
    <cellStyle name="Normal 4 3 6 3 3" xfId="8706"/>
    <cellStyle name="Normal 4 3 6 4" xfId="8707"/>
    <cellStyle name="Normal 4 3 6 5" xfId="8708"/>
    <cellStyle name="Normal 4 3 7" xfId="8709"/>
    <cellStyle name="Normal 4 3 7 2" xfId="8710"/>
    <cellStyle name="Normal 4 3 7 2 2" xfId="8711"/>
    <cellStyle name="Normal 4 3 7 2 3" xfId="8712"/>
    <cellStyle name="Normal 4 3 7 3" xfId="8713"/>
    <cellStyle name="Normal 4 3 7 3 2" xfId="8714"/>
    <cellStyle name="Normal 4 3 7 3 3" xfId="8715"/>
    <cellStyle name="Normal 4 3 7 4" xfId="8716"/>
    <cellStyle name="Normal 4 3 7 5" xfId="8717"/>
    <cellStyle name="Normal 4 3 8" xfId="8718"/>
    <cellStyle name="Normal 4 3 8 2" xfId="8719"/>
    <cellStyle name="Normal 4 3 8 2 2" xfId="8720"/>
    <cellStyle name="Normal 4 3 8 2 3" xfId="8721"/>
    <cellStyle name="Normal 4 3 8 3" xfId="8722"/>
    <cellStyle name="Normal 4 3 8 3 2" xfId="8723"/>
    <cellStyle name="Normal 4 3 8 3 3" xfId="8724"/>
    <cellStyle name="Normal 4 3 8 4" xfId="8725"/>
    <cellStyle name="Normal 4 3 8 5" xfId="8726"/>
    <cellStyle name="Normal 4 3 9" xfId="8727"/>
    <cellStyle name="Normal 4 3 9 2" xfId="8728"/>
    <cellStyle name="Normal 4 3 9 2 2" xfId="8729"/>
    <cellStyle name="Normal 4 3 9 2 3" xfId="8730"/>
    <cellStyle name="Normal 4 3 9 3" xfId="8731"/>
    <cellStyle name="Normal 4 3 9 3 2" xfId="8732"/>
    <cellStyle name="Normal 4 3 9 3 3" xfId="8733"/>
    <cellStyle name="Normal 4 3 9 4" xfId="8734"/>
    <cellStyle name="Normal 4 3 9 5" xfId="8735"/>
    <cellStyle name="Normal 4 30" xfId="8736"/>
    <cellStyle name="Normal 4 30 2" xfId="8737"/>
    <cellStyle name="Normal 4 30 2 2" xfId="8738"/>
    <cellStyle name="Normal 4 30 2 3" xfId="8739"/>
    <cellStyle name="Normal 4 30 3" xfId="8740"/>
    <cellStyle name="Normal 4 30 3 2" xfId="8741"/>
    <cellStyle name="Normal 4 30 3 3" xfId="8742"/>
    <cellStyle name="Normal 4 30 4" xfId="8743"/>
    <cellStyle name="Normal 4 30 5" xfId="8744"/>
    <cellStyle name="Normal 4 31" xfId="8745"/>
    <cellStyle name="Normal 4 31 2" xfId="8746"/>
    <cellStyle name="Normal 4 31 2 2" xfId="8747"/>
    <cellStyle name="Normal 4 31 2 3" xfId="8748"/>
    <cellStyle name="Normal 4 31 3" xfId="8749"/>
    <cellStyle name="Normal 4 31 3 2" xfId="8750"/>
    <cellStyle name="Normal 4 31 3 3" xfId="8751"/>
    <cellStyle name="Normal 4 31 4" xfId="8752"/>
    <cellStyle name="Normal 4 31 5" xfId="8753"/>
    <cellStyle name="Normal 4 32" xfId="8754"/>
    <cellStyle name="Normal 4 32 2" xfId="8755"/>
    <cellStyle name="Normal 4 32 2 2" xfId="8756"/>
    <cellStyle name="Normal 4 32 2 3" xfId="8757"/>
    <cellStyle name="Normal 4 32 3" xfId="8758"/>
    <cellStyle name="Normal 4 32 3 2" xfId="8759"/>
    <cellStyle name="Normal 4 32 3 3" xfId="8760"/>
    <cellStyle name="Normal 4 32 4" xfId="8761"/>
    <cellStyle name="Normal 4 32 5" xfId="8762"/>
    <cellStyle name="Normal 4 33" xfId="8763"/>
    <cellStyle name="Normal 4 33 2" xfId="8764"/>
    <cellStyle name="Normal 4 33 2 2" xfId="8765"/>
    <cellStyle name="Normal 4 33 2 3" xfId="8766"/>
    <cellStyle name="Normal 4 33 3" xfId="8767"/>
    <cellStyle name="Normal 4 33 3 2" xfId="8768"/>
    <cellStyle name="Normal 4 33 3 3" xfId="8769"/>
    <cellStyle name="Normal 4 33 4" xfId="8770"/>
    <cellStyle name="Normal 4 33 5" xfId="8771"/>
    <cellStyle name="Normal 4 34" xfId="8772"/>
    <cellStyle name="Normal 4 34 2" xfId="8773"/>
    <cellStyle name="Normal 4 34 2 2" xfId="8774"/>
    <cellStyle name="Normal 4 34 2 3" xfId="8775"/>
    <cellStyle name="Normal 4 34 3" xfId="8776"/>
    <cellStyle name="Normal 4 34 3 2" xfId="8777"/>
    <cellStyle name="Normal 4 34 3 3" xfId="8778"/>
    <cellStyle name="Normal 4 34 4" xfId="8779"/>
    <cellStyle name="Normal 4 34 5" xfId="8780"/>
    <cellStyle name="Normal 4 35" xfId="8781"/>
    <cellStyle name="Normal 4 35 2" xfId="8782"/>
    <cellStyle name="Normal 4 35 3" xfId="8783"/>
    <cellStyle name="Normal 4 36" xfId="8784"/>
    <cellStyle name="Normal 4 36 2" xfId="8785"/>
    <cellStyle name="Normal 4 36 3" xfId="8786"/>
    <cellStyle name="Normal 4 37" xfId="8787"/>
    <cellStyle name="Normal 4 38" xfId="8788"/>
    <cellStyle name="Normal 4 39" xfId="8789"/>
    <cellStyle name="Normal 4 4" xfId="8790"/>
    <cellStyle name="Normal 4 4 10" xfId="8791"/>
    <cellStyle name="Normal 4 4 10 2" xfId="8792"/>
    <cellStyle name="Normal 4 4 10 2 2" xfId="8793"/>
    <cellStyle name="Normal 4 4 10 2 3" xfId="8794"/>
    <cellStyle name="Normal 4 4 10 3" xfId="8795"/>
    <cellStyle name="Normal 4 4 10 3 2" xfId="8796"/>
    <cellStyle name="Normal 4 4 10 3 3" xfId="8797"/>
    <cellStyle name="Normal 4 4 10 4" xfId="8798"/>
    <cellStyle name="Normal 4 4 10 5" xfId="8799"/>
    <cellStyle name="Normal 4 4 11" xfId="8800"/>
    <cellStyle name="Normal 4 4 11 2" xfId="8801"/>
    <cellStyle name="Normal 4 4 11 2 2" xfId="8802"/>
    <cellStyle name="Normal 4 4 11 2 3" xfId="8803"/>
    <cellStyle name="Normal 4 4 11 3" xfId="8804"/>
    <cellStyle name="Normal 4 4 11 3 2" xfId="8805"/>
    <cellStyle name="Normal 4 4 11 3 3" xfId="8806"/>
    <cellStyle name="Normal 4 4 11 4" xfId="8807"/>
    <cellStyle name="Normal 4 4 11 5" xfId="8808"/>
    <cellStyle name="Normal 4 4 12" xfId="8809"/>
    <cellStyle name="Normal 4 4 12 2" xfId="8810"/>
    <cellStyle name="Normal 4 4 12 2 2" xfId="8811"/>
    <cellStyle name="Normal 4 4 12 2 3" xfId="8812"/>
    <cellStyle name="Normal 4 4 12 3" xfId="8813"/>
    <cellStyle name="Normal 4 4 12 3 2" xfId="8814"/>
    <cellStyle name="Normal 4 4 12 3 3" xfId="8815"/>
    <cellStyle name="Normal 4 4 12 4" xfId="8816"/>
    <cellStyle name="Normal 4 4 12 5" xfId="8817"/>
    <cellStyle name="Normal 4 4 13" xfId="8818"/>
    <cellStyle name="Normal 4 4 13 2" xfId="8819"/>
    <cellStyle name="Normal 4 4 13 2 2" xfId="8820"/>
    <cellStyle name="Normal 4 4 13 2 3" xfId="8821"/>
    <cellStyle name="Normal 4 4 13 3" xfId="8822"/>
    <cellStyle name="Normal 4 4 13 3 2" xfId="8823"/>
    <cellStyle name="Normal 4 4 13 3 3" xfId="8824"/>
    <cellStyle name="Normal 4 4 13 4" xfId="8825"/>
    <cellStyle name="Normal 4 4 13 5" xfId="8826"/>
    <cellStyle name="Normal 4 4 14" xfId="8827"/>
    <cellStyle name="Normal 4 4 14 2" xfId="8828"/>
    <cellStyle name="Normal 4 4 14 2 2" xfId="8829"/>
    <cellStyle name="Normal 4 4 14 2 3" xfId="8830"/>
    <cellStyle name="Normal 4 4 14 3" xfId="8831"/>
    <cellStyle name="Normal 4 4 14 3 2" xfId="8832"/>
    <cellStyle name="Normal 4 4 14 3 3" xfId="8833"/>
    <cellStyle name="Normal 4 4 14 4" xfId="8834"/>
    <cellStyle name="Normal 4 4 14 5" xfId="8835"/>
    <cellStyle name="Normal 4 4 15" xfId="8836"/>
    <cellStyle name="Normal 4 4 15 2" xfId="8837"/>
    <cellStyle name="Normal 4 4 15 2 2" xfId="8838"/>
    <cellStyle name="Normal 4 4 15 2 3" xfId="8839"/>
    <cellStyle name="Normal 4 4 15 3" xfId="8840"/>
    <cellStyle name="Normal 4 4 15 3 2" xfId="8841"/>
    <cellStyle name="Normal 4 4 15 3 3" xfId="8842"/>
    <cellStyle name="Normal 4 4 15 4" xfId="8843"/>
    <cellStyle name="Normal 4 4 15 5" xfId="8844"/>
    <cellStyle name="Normal 4 4 16" xfId="8845"/>
    <cellStyle name="Normal 4 4 16 2" xfId="8846"/>
    <cellStyle name="Normal 4 4 16 2 2" xfId="8847"/>
    <cellStyle name="Normal 4 4 16 2 3" xfId="8848"/>
    <cellStyle name="Normal 4 4 16 3" xfId="8849"/>
    <cellStyle name="Normal 4 4 16 3 2" xfId="8850"/>
    <cellStyle name="Normal 4 4 16 3 3" xfId="8851"/>
    <cellStyle name="Normal 4 4 16 4" xfId="8852"/>
    <cellStyle name="Normal 4 4 16 5" xfId="8853"/>
    <cellStyle name="Normal 4 4 17" xfId="8854"/>
    <cellStyle name="Normal 4 4 17 2" xfId="8855"/>
    <cellStyle name="Normal 4 4 17 2 2" xfId="8856"/>
    <cellStyle name="Normal 4 4 17 2 3" xfId="8857"/>
    <cellStyle name="Normal 4 4 17 3" xfId="8858"/>
    <cellStyle name="Normal 4 4 17 3 2" xfId="8859"/>
    <cellStyle name="Normal 4 4 17 3 3" xfId="8860"/>
    <cellStyle name="Normal 4 4 17 4" xfId="8861"/>
    <cellStyle name="Normal 4 4 17 5" xfId="8862"/>
    <cellStyle name="Normal 4 4 18" xfId="8863"/>
    <cellStyle name="Normal 4 4 18 2" xfId="8864"/>
    <cellStyle name="Normal 4 4 18 2 2" xfId="8865"/>
    <cellStyle name="Normal 4 4 18 2 3" xfId="8866"/>
    <cellStyle name="Normal 4 4 18 3" xfId="8867"/>
    <cellStyle name="Normal 4 4 18 3 2" xfId="8868"/>
    <cellStyle name="Normal 4 4 18 3 3" xfId="8869"/>
    <cellStyle name="Normal 4 4 18 4" xfId="8870"/>
    <cellStyle name="Normal 4 4 18 5" xfId="8871"/>
    <cellStyle name="Normal 4 4 19" xfId="8872"/>
    <cellStyle name="Normal 4 4 19 2" xfId="8873"/>
    <cellStyle name="Normal 4 4 19 2 2" xfId="8874"/>
    <cellStyle name="Normal 4 4 19 2 3" xfId="8875"/>
    <cellStyle name="Normal 4 4 19 3" xfId="8876"/>
    <cellStyle name="Normal 4 4 19 3 2" xfId="8877"/>
    <cellStyle name="Normal 4 4 19 3 3" xfId="8878"/>
    <cellStyle name="Normal 4 4 19 4" xfId="8879"/>
    <cellStyle name="Normal 4 4 19 5" xfId="8880"/>
    <cellStyle name="Normal 4 4 2" xfId="8881"/>
    <cellStyle name="Normal 4 4 2 2" xfId="8882"/>
    <cellStyle name="Normal 4 4 2 2 2" xfId="8883"/>
    <cellStyle name="Normal 4 4 2 2 3" xfId="8884"/>
    <cellStyle name="Normal 4 4 2 3" xfId="8885"/>
    <cellStyle name="Normal 4 4 2 3 2" xfId="8886"/>
    <cellStyle name="Normal 4 4 2 3 3" xfId="8887"/>
    <cellStyle name="Normal 4 4 2 4" xfId="8888"/>
    <cellStyle name="Normal 4 4 2 5" xfId="8889"/>
    <cellStyle name="Normal 4 4 20" xfId="8890"/>
    <cellStyle name="Normal 4 4 20 2" xfId="8891"/>
    <cellStyle name="Normal 4 4 20 2 2" xfId="8892"/>
    <cellStyle name="Normal 4 4 20 2 3" xfId="8893"/>
    <cellStyle name="Normal 4 4 20 3" xfId="8894"/>
    <cellStyle name="Normal 4 4 20 3 2" xfId="8895"/>
    <cellStyle name="Normal 4 4 20 3 3" xfId="8896"/>
    <cellStyle name="Normal 4 4 20 4" xfId="8897"/>
    <cellStyle name="Normal 4 4 20 5" xfId="8898"/>
    <cellStyle name="Normal 4 4 21" xfId="8899"/>
    <cellStyle name="Normal 4 4 21 2" xfId="8900"/>
    <cellStyle name="Normal 4 4 21 2 2" xfId="8901"/>
    <cellStyle name="Normal 4 4 21 2 3" xfId="8902"/>
    <cellStyle name="Normal 4 4 21 3" xfId="8903"/>
    <cellStyle name="Normal 4 4 21 3 2" xfId="8904"/>
    <cellStyle name="Normal 4 4 21 3 3" xfId="8905"/>
    <cellStyle name="Normal 4 4 21 4" xfId="8906"/>
    <cellStyle name="Normal 4 4 21 5" xfId="8907"/>
    <cellStyle name="Normal 4 4 22" xfId="8908"/>
    <cellStyle name="Normal 4 4 22 2" xfId="8909"/>
    <cellStyle name="Normal 4 4 22 2 2" xfId="8910"/>
    <cellStyle name="Normal 4 4 22 2 3" xfId="8911"/>
    <cellStyle name="Normal 4 4 22 3" xfId="8912"/>
    <cellStyle name="Normal 4 4 22 3 2" xfId="8913"/>
    <cellStyle name="Normal 4 4 22 3 3" xfId="8914"/>
    <cellStyle name="Normal 4 4 22 4" xfId="8915"/>
    <cellStyle name="Normal 4 4 22 5" xfId="8916"/>
    <cellStyle name="Normal 4 4 23" xfId="8917"/>
    <cellStyle name="Normal 4 4 23 2" xfId="8918"/>
    <cellStyle name="Normal 4 4 23 2 2" xfId="8919"/>
    <cellStyle name="Normal 4 4 23 2 3" xfId="8920"/>
    <cellStyle name="Normal 4 4 23 3" xfId="8921"/>
    <cellStyle name="Normal 4 4 23 3 2" xfId="8922"/>
    <cellStyle name="Normal 4 4 23 3 3" xfId="8923"/>
    <cellStyle name="Normal 4 4 23 4" xfId="8924"/>
    <cellStyle name="Normal 4 4 23 5" xfId="8925"/>
    <cellStyle name="Normal 4 4 24" xfId="8926"/>
    <cellStyle name="Normal 4 4 24 2" xfId="8927"/>
    <cellStyle name="Normal 4 4 24 2 2" xfId="8928"/>
    <cellStyle name="Normal 4 4 24 2 3" xfId="8929"/>
    <cellStyle name="Normal 4 4 24 3" xfId="8930"/>
    <cellStyle name="Normal 4 4 24 3 2" xfId="8931"/>
    <cellStyle name="Normal 4 4 24 3 3" xfId="8932"/>
    <cellStyle name="Normal 4 4 24 4" xfId="8933"/>
    <cellStyle name="Normal 4 4 24 5" xfId="8934"/>
    <cellStyle name="Normal 4 4 25" xfId="8935"/>
    <cellStyle name="Normal 4 4 25 2" xfId="8936"/>
    <cellStyle name="Normal 4 4 25 2 2" xfId="8937"/>
    <cellStyle name="Normal 4 4 25 2 3" xfId="8938"/>
    <cellStyle name="Normal 4 4 25 3" xfId="8939"/>
    <cellStyle name="Normal 4 4 25 3 2" xfId="8940"/>
    <cellStyle name="Normal 4 4 25 3 3" xfId="8941"/>
    <cellStyle name="Normal 4 4 25 4" xfId="8942"/>
    <cellStyle name="Normal 4 4 25 5" xfId="8943"/>
    <cellStyle name="Normal 4 4 26" xfId="8944"/>
    <cellStyle name="Normal 4 4 26 2" xfId="8945"/>
    <cellStyle name="Normal 4 4 26 2 2" xfId="8946"/>
    <cellStyle name="Normal 4 4 26 2 3" xfId="8947"/>
    <cellStyle name="Normal 4 4 26 3" xfId="8948"/>
    <cellStyle name="Normal 4 4 26 3 2" xfId="8949"/>
    <cellStyle name="Normal 4 4 26 3 3" xfId="8950"/>
    <cellStyle name="Normal 4 4 26 4" xfId="8951"/>
    <cellStyle name="Normal 4 4 26 5" xfId="8952"/>
    <cellStyle name="Normal 4 4 27" xfId="8953"/>
    <cellStyle name="Normal 4 4 27 2" xfId="8954"/>
    <cellStyle name="Normal 4 4 27 2 2" xfId="8955"/>
    <cellStyle name="Normal 4 4 27 2 3" xfId="8956"/>
    <cellStyle name="Normal 4 4 27 3" xfId="8957"/>
    <cellStyle name="Normal 4 4 27 3 2" xfId="8958"/>
    <cellStyle name="Normal 4 4 27 3 3" xfId="8959"/>
    <cellStyle name="Normal 4 4 27 4" xfId="8960"/>
    <cellStyle name="Normal 4 4 27 5" xfId="8961"/>
    <cellStyle name="Normal 4 4 28" xfId="8962"/>
    <cellStyle name="Normal 4 4 28 2" xfId="8963"/>
    <cellStyle name="Normal 4 4 28 2 2" xfId="8964"/>
    <cellStyle name="Normal 4 4 28 2 3" xfId="8965"/>
    <cellStyle name="Normal 4 4 28 3" xfId="8966"/>
    <cellStyle name="Normal 4 4 28 3 2" xfId="8967"/>
    <cellStyle name="Normal 4 4 28 3 3" xfId="8968"/>
    <cellStyle name="Normal 4 4 28 4" xfId="8969"/>
    <cellStyle name="Normal 4 4 28 5" xfId="8970"/>
    <cellStyle name="Normal 4 4 29" xfId="8971"/>
    <cellStyle name="Normal 4 4 29 2" xfId="8972"/>
    <cellStyle name="Normal 4 4 29 2 2" xfId="8973"/>
    <cellStyle name="Normal 4 4 29 2 3" xfId="8974"/>
    <cellStyle name="Normal 4 4 29 3" xfId="8975"/>
    <cellStyle name="Normal 4 4 29 3 2" xfId="8976"/>
    <cellStyle name="Normal 4 4 29 3 3" xfId="8977"/>
    <cellStyle name="Normal 4 4 29 4" xfId="8978"/>
    <cellStyle name="Normal 4 4 29 5" xfId="8979"/>
    <cellStyle name="Normal 4 4 3" xfId="8980"/>
    <cellStyle name="Normal 4 4 3 2" xfId="8981"/>
    <cellStyle name="Normal 4 4 3 2 2" xfId="8982"/>
    <cellStyle name="Normal 4 4 3 2 3" xfId="8983"/>
    <cellStyle name="Normal 4 4 3 3" xfId="8984"/>
    <cellStyle name="Normal 4 4 3 3 2" xfId="8985"/>
    <cellStyle name="Normal 4 4 3 3 3" xfId="8986"/>
    <cellStyle name="Normal 4 4 3 4" xfId="8987"/>
    <cellStyle name="Normal 4 4 3 5" xfId="8988"/>
    <cellStyle name="Normal 4 4 30" xfId="8989"/>
    <cellStyle name="Normal 4 4 30 2" xfId="8990"/>
    <cellStyle name="Normal 4 4 30 2 2" xfId="8991"/>
    <cellStyle name="Normal 4 4 30 2 3" xfId="8992"/>
    <cellStyle name="Normal 4 4 30 3" xfId="8993"/>
    <cellStyle name="Normal 4 4 30 3 2" xfId="8994"/>
    <cellStyle name="Normal 4 4 30 3 3" xfId="8995"/>
    <cellStyle name="Normal 4 4 30 4" xfId="8996"/>
    <cellStyle name="Normal 4 4 30 5" xfId="8997"/>
    <cellStyle name="Normal 4 4 31" xfId="8998"/>
    <cellStyle name="Normal 4 4 32" xfId="8999"/>
    <cellStyle name="Normal 4 4 33" xfId="9000"/>
    <cellStyle name="Normal 4 4 33 2" xfId="9001"/>
    <cellStyle name="Normal 4 4 33 3" xfId="9002"/>
    <cellStyle name="Normal 4 4 34" xfId="9003"/>
    <cellStyle name="Normal 4 4 34 2" xfId="9004"/>
    <cellStyle name="Normal 4 4 34 3" xfId="9005"/>
    <cellStyle name="Normal 4 4 35" xfId="9006"/>
    <cellStyle name="Normal 4 4 36" xfId="9007"/>
    <cellStyle name="Normal 4 4 4" xfId="9008"/>
    <cellStyle name="Normal 4 4 4 2" xfId="9009"/>
    <cellStyle name="Normal 4 4 4 2 2" xfId="9010"/>
    <cellStyle name="Normal 4 4 4 2 3" xfId="9011"/>
    <cellStyle name="Normal 4 4 4 3" xfId="9012"/>
    <cellStyle name="Normal 4 4 4 3 2" xfId="9013"/>
    <cellStyle name="Normal 4 4 4 3 3" xfId="9014"/>
    <cellStyle name="Normal 4 4 4 4" xfId="9015"/>
    <cellStyle name="Normal 4 4 4 5" xfId="9016"/>
    <cellStyle name="Normal 4 4 5" xfId="9017"/>
    <cellStyle name="Normal 4 4 5 2" xfId="9018"/>
    <cellStyle name="Normal 4 4 5 2 2" xfId="9019"/>
    <cellStyle name="Normal 4 4 5 2 3" xfId="9020"/>
    <cellStyle name="Normal 4 4 5 3" xfId="9021"/>
    <cellStyle name="Normal 4 4 5 3 2" xfId="9022"/>
    <cellStyle name="Normal 4 4 5 3 3" xfId="9023"/>
    <cellStyle name="Normal 4 4 5 4" xfId="9024"/>
    <cellStyle name="Normal 4 4 5 5" xfId="9025"/>
    <cellStyle name="Normal 4 4 6" xfId="9026"/>
    <cellStyle name="Normal 4 4 6 2" xfId="9027"/>
    <cellStyle name="Normal 4 4 6 2 2" xfId="9028"/>
    <cellStyle name="Normal 4 4 6 2 3" xfId="9029"/>
    <cellStyle name="Normal 4 4 6 3" xfId="9030"/>
    <cellStyle name="Normal 4 4 6 3 2" xfId="9031"/>
    <cellStyle name="Normal 4 4 6 3 3" xfId="9032"/>
    <cellStyle name="Normal 4 4 6 4" xfId="9033"/>
    <cellStyle name="Normal 4 4 6 5" xfId="9034"/>
    <cellStyle name="Normal 4 4 7" xfId="9035"/>
    <cellStyle name="Normal 4 4 7 2" xfId="9036"/>
    <cellStyle name="Normal 4 4 7 2 2" xfId="9037"/>
    <cellStyle name="Normal 4 4 7 2 3" xfId="9038"/>
    <cellStyle name="Normal 4 4 7 3" xfId="9039"/>
    <cellStyle name="Normal 4 4 7 3 2" xfId="9040"/>
    <cellStyle name="Normal 4 4 7 3 3" xfId="9041"/>
    <cellStyle name="Normal 4 4 7 4" xfId="9042"/>
    <cellStyle name="Normal 4 4 7 5" xfId="9043"/>
    <cellStyle name="Normal 4 4 8" xfId="9044"/>
    <cellStyle name="Normal 4 4 8 2" xfId="9045"/>
    <cellStyle name="Normal 4 4 8 2 2" xfId="9046"/>
    <cellStyle name="Normal 4 4 8 2 3" xfId="9047"/>
    <cellStyle name="Normal 4 4 8 3" xfId="9048"/>
    <cellStyle name="Normal 4 4 8 3 2" xfId="9049"/>
    <cellStyle name="Normal 4 4 8 3 3" xfId="9050"/>
    <cellStyle name="Normal 4 4 8 4" xfId="9051"/>
    <cellStyle name="Normal 4 4 8 5" xfId="9052"/>
    <cellStyle name="Normal 4 4 9" xfId="9053"/>
    <cellStyle name="Normal 4 4 9 2" xfId="9054"/>
    <cellStyle name="Normal 4 4 9 2 2" xfId="9055"/>
    <cellStyle name="Normal 4 4 9 2 3" xfId="9056"/>
    <cellStyle name="Normal 4 4 9 3" xfId="9057"/>
    <cellStyle name="Normal 4 4 9 3 2" xfId="9058"/>
    <cellStyle name="Normal 4 4 9 3 3" xfId="9059"/>
    <cellStyle name="Normal 4 4 9 4" xfId="9060"/>
    <cellStyle name="Normal 4 4 9 5" xfId="9061"/>
    <cellStyle name="Normal 4 5" xfId="9062"/>
    <cellStyle name="Normal 4 5 2" xfId="9063"/>
    <cellStyle name="Normal 4 5 2 2" xfId="9064"/>
    <cellStyle name="Normal 4 5 2 3" xfId="9065"/>
    <cellStyle name="Normal 4 5 3" xfId="9066"/>
    <cellStyle name="Normal 4 5 3 2" xfId="9067"/>
    <cellStyle name="Normal 4 5 3 3" xfId="9068"/>
    <cellStyle name="Normal 4 5 4" xfId="9069"/>
    <cellStyle name="Normal 4 5 5" xfId="9070"/>
    <cellStyle name="Normal 4 6" xfId="9071"/>
    <cellStyle name="Normal 4 6 2" xfId="9072"/>
    <cellStyle name="Normal 4 6 2 2" xfId="9073"/>
    <cellStyle name="Normal 4 6 2 3" xfId="9074"/>
    <cellStyle name="Normal 4 6 3" xfId="9075"/>
    <cellStyle name="Normal 4 6 3 2" xfId="9076"/>
    <cellStyle name="Normal 4 6 3 3" xfId="9077"/>
    <cellStyle name="Normal 4 6 4" xfId="9078"/>
    <cellStyle name="Normal 4 6 5" xfId="9079"/>
    <cellStyle name="Normal 4 7" xfId="9080"/>
    <cellStyle name="Normal 4 7 2" xfId="9081"/>
    <cellStyle name="Normal 4 7 2 2" xfId="9082"/>
    <cellStyle name="Normal 4 7 2 3" xfId="9083"/>
    <cellStyle name="Normal 4 7 3" xfId="9084"/>
    <cellStyle name="Normal 4 7 3 2" xfId="9085"/>
    <cellStyle name="Normal 4 7 3 3" xfId="9086"/>
    <cellStyle name="Normal 4 7 4" xfId="9087"/>
    <cellStyle name="Normal 4 7 5" xfId="9088"/>
    <cellStyle name="Normal 4 8" xfId="9089"/>
    <cellStyle name="Normal 4 8 2" xfId="9090"/>
    <cellStyle name="Normal 4 8 2 2" xfId="9091"/>
    <cellStyle name="Normal 4 8 2 3" xfId="9092"/>
    <cellStyle name="Normal 4 8 3" xfId="9093"/>
    <cellStyle name="Normal 4 8 3 2" xfId="9094"/>
    <cellStyle name="Normal 4 8 3 3" xfId="9095"/>
    <cellStyle name="Normal 4 8 4" xfId="9096"/>
    <cellStyle name="Normal 4 8 5" xfId="9097"/>
    <cellStyle name="Normal 4 9" xfId="9098"/>
    <cellStyle name="Normal 4 9 2" xfId="9099"/>
    <cellStyle name="Normal 4 9 2 2" xfId="9100"/>
    <cellStyle name="Normal 4 9 2 3" xfId="9101"/>
    <cellStyle name="Normal 4 9 3" xfId="9102"/>
    <cellStyle name="Normal 4 9 3 2" xfId="9103"/>
    <cellStyle name="Normal 4 9 3 3" xfId="9104"/>
    <cellStyle name="Normal 4 9 4" xfId="9105"/>
    <cellStyle name="Normal 4 9 5" xfId="9106"/>
    <cellStyle name="Normal 4_2011-12 ATO CMP Actuals" xfId="9107"/>
    <cellStyle name="Normal 40" xfId="993"/>
    <cellStyle name="Normal 40 2" xfId="9108"/>
    <cellStyle name="Normal 40 2 2" xfId="9109"/>
    <cellStyle name="Normal 40 3" xfId="9110"/>
    <cellStyle name="Normal 41" xfId="994"/>
    <cellStyle name="Normal 41 2" xfId="9111"/>
    <cellStyle name="Normal 41 2 2" xfId="9112"/>
    <cellStyle name="Normal 41 3" xfId="9113"/>
    <cellStyle name="Normal 42" xfId="995"/>
    <cellStyle name="Normal 42 2" xfId="9114"/>
    <cellStyle name="Normal 42 2 2" xfId="9115"/>
    <cellStyle name="Normal 42 3" xfId="9116"/>
    <cellStyle name="Normal 43" xfId="996"/>
    <cellStyle name="Normal 44" xfId="997"/>
    <cellStyle name="Normal 45" xfId="998"/>
    <cellStyle name="Normal 45 2" xfId="9117"/>
    <cellStyle name="Normal 45 2 2" xfId="9118"/>
    <cellStyle name="Normal 45 3" xfId="9119"/>
    <cellStyle name="Normal 46" xfId="999"/>
    <cellStyle name="Normal 47" xfId="1000"/>
    <cellStyle name="Normal 48" xfId="1001"/>
    <cellStyle name="Normal 49" xfId="1002"/>
    <cellStyle name="Normal 5" xfId="10"/>
    <cellStyle name="Normal 5 10" xfId="9120"/>
    <cellStyle name="Normal 5 11" xfId="9121"/>
    <cellStyle name="Normal 5 12" xfId="9122"/>
    <cellStyle name="Normal 5 13" xfId="9123"/>
    <cellStyle name="Normal 5 14" xfId="9124"/>
    <cellStyle name="Normal 5 15" xfId="9125"/>
    <cellStyle name="Normal 5 16" xfId="9126"/>
    <cellStyle name="Normal 5 17" xfId="9127"/>
    <cellStyle name="Normal 5 18" xfId="9128"/>
    <cellStyle name="Normal 5 19" xfId="9129"/>
    <cellStyle name="Normal 5 2" xfId="11"/>
    <cellStyle name="Normal 5 2 2" xfId="134"/>
    <cellStyle name="Normal 5 2 3" xfId="9130"/>
    <cellStyle name="Normal 5 2 4" xfId="9131"/>
    <cellStyle name="Normal 5 2 4 2" xfId="9132"/>
    <cellStyle name="Normal 5 2 4 2 2" xfId="9133"/>
    <cellStyle name="Normal 5 2 4 2 3" xfId="9134"/>
    <cellStyle name="Normal 5 2 4 3" xfId="9135"/>
    <cellStyle name="Normal 5 2 4 3 2" xfId="9136"/>
    <cellStyle name="Normal 5 2 4 3 3" xfId="9137"/>
    <cellStyle name="Normal 5 2 4 4" xfId="9138"/>
    <cellStyle name="Normal 5 2 4 5" xfId="9139"/>
    <cellStyle name="Normal 5 2 5" xfId="9140"/>
    <cellStyle name="Normal 5 2 5 2" xfId="9141"/>
    <cellStyle name="Normal 5 2 5 2 2" xfId="9142"/>
    <cellStyle name="Normal 5 2 5 2 3" xfId="9143"/>
    <cellStyle name="Normal 5 2 5 3" xfId="9144"/>
    <cellStyle name="Normal 5 2 5 3 2" xfId="9145"/>
    <cellStyle name="Normal 5 2 5 3 3" xfId="9146"/>
    <cellStyle name="Normal 5 2 5 4" xfId="9147"/>
    <cellStyle name="Normal 5 2 5 5" xfId="9148"/>
    <cellStyle name="Normal 5 2 6" xfId="9149"/>
    <cellStyle name="Normal 5 20" xfId="9150"/>
    <cellStyle name="Normal 5 21" xfId="9151"/>
    <cellStyle name="Normal 5 22" xfId="9152"/>
    <cellStyle name="Normal 5 23" xfId="9153"/>
    <cellStyle name="Normal 5 24" xfId="9154"/>
    <cellStyle name="Normal 5 24 2" xfId="9155"/>
    <cellStyle name="Normal 5 24 2 2" xfId="9156"/>
    <cellStyle name="Normal 5 24 2 3" xfId="9157"/>
    <cellStyle name="Normal 5 24 3" xfId="9158"/>
    <cellStyle name="Normal 5 24 3 2" xfId="9159"/>
    <cellStyle name="Normal 5 24 3 3" xfId="9160"/>
    <cellStyle name="Normal 5 24 4" xfId="9161"/>
    <cellStyle name="Normal 5 24 5" xfId="9162"/>
    <cellStyle name="Normal 5 25" xfId="9163"/>
    <cellStyle name="Normal 5 25 2" xfId="9164"/>
    <cellStyle name="Normal 5 25 2 2" xfId="9165"/>
    <cellStyle name="Normal 5 25 2 3" xfId="9166"/>
    <cellStyle name="Normal 5 25 3" xfId="9167"/>
    <cellStyle name="Normal 5 25 3 2" xfId="9168"/>
    <cellStyle name="Normal 5 25 3 3" xfId="9169"/>
    <cellStyle name="Normal 5 25 4" xfId="9170"/>
    <cellStyle name="Normal 5 25 5" xfId="9171"/>
    <cellStyle name="Normal 5 26" xfId="9172"/>
    <cellStyle name="Normal 5 27" xfId="9173"/>
    <cellStyle name="Normal 5 28" xfId="9174"/>
    <cellStyle name="Normal 5 28 2" xfId="9175"/>
    <cellStyle name="Normal 5 28 2 2" xfId="9176"/>
    <cellStyle name="Normal 5 28 2 3" xfId="9177"/>
    <cellStyle name="Normal 5 28 3" xfId="9178"/>
    <cellStyle name="Normal 5 28 3 2" xfId="9179"/>
    <cellStyle name="Normal 5 28 3 3" xfId="9180"/>
    <cellStyle name="Normal 5 28 4" xfId="9181"/>
    <cellStyle name="Normal 5 28 5" xfId="9182"/>
    <cellStyle name="Normal 5 29" xfId="9183"/>
    <cellStyle name="Normal 5 29 2" xfId="9184"/>
    <cellStyle name="Normal 5 29 2 2" xfId="9185"/>
    <cellStyle name="Normal 5 29 2 3" xfId="9186"/>
    <cellStyle name="Normal 5 29 3" xfId="9187"/>
    <cellStyle name="Normal 5 29 3 2" xfId="9188"/>
    <cellStyle name="Normal 5 29 3 3" xfId="9189"/>
    <cellStyle name="Normal 5 29 4" xfId="9190"/>
    <cellStyle name="Normal 5 29 5" xfId="9191"/>
    <cellStyle name="Normal 5 3" xfId="9192"/>
    <cellStyle name="Normal 5 3 2" xfId="9193"/>
    <cellStyle name="Normal 5 3 3" xfId="9194"/>
    <cellStyle name="Normal 5 3 4" xfId="9195"/>
    <cellStyle name="Normal 5 30" xfId="9196"/>
    <cellStyle name="Normal 5 31" xfId="9197"/>
    <cellStyle name="Normal 5 32" xfId="9198"/>
    <cellStyle name="Normal 5 33" xfId="9199"/>
    <cellStyle name="Normal 5 4" xfId="9200"/>
    <cellStyle name="Normal 5 5" xfId="9201"/>
    <cellStyle name="Normal 5 6" xfId="9202"/>
    <cellStyle name="Normal 5 7" xfId="9203"/>
    <cellStyle name="Normal 5 8" xfId="9204"/>
    <cellStyle name="Normal 5 9" xfId="9205"/>
    <cellStyle name="Normal 5_2011-12 ATO CMP Actuals" xfId="9206"/>
    <cellStyle name="Normal 50" xfId="1003"/>
    <cellStyle name="Normal 51" xfId="1004"/>
    <cellStyle name="Normal 52" xfId="1005"/>
    <cellStyle name="Normal 53" xfId="1006"/>
    <cellStyle name="Normal 54" xfId="1007"/>
    <cellStyle name="Normal 55" xfId="1008"/>
    <cellStyle name="Normal 56" xfId="1009"/>
    <cellStyle name="Normal 57" xfId="1218"/>
    <cellStyle name="Normal 58" xfId="10555"/>
    <cellStyle name="Normal 59" xfId="10558"/>
    <cellStyle name="Normal 6" xfId="14"/>
    <cellStyle name="Normal 6 10" xfId="9207"/>
    <cellStyle name="Normal 6 11" xfId="9208"/>
    <cellStyle name="Normal 6 12" xfId="9209"/>
    <cellStyle name="Normal 6 13" xfId="9210"/>
    <cellStyle name="Normal 6 14" xfId="9211"/>
    <cellStyle name="Normal 6 15" xfId="9212"/>
    <cellStyle name="Normal 6 16" xfId="9213"/>
    <cellStyle name="Normal 6 17" xfId="9214"/>
    <cellStyle name="Normal 6 18" xfId="9215"/>
    <cellStyle name="Normal 6 19" xfId="9216"/>
    <cellStyle name="Normal 6 2" xfId="9217"/>
    <cellStyle name="Normal 6 2 2" xfId="9218"/>
    <cellStyle name="Normal 6 2 2 2" xfId="9219"/>
    <cellStyle name="Normal 6 2 2 2 2" xfId="9220"/>
    <cellStyle name="Normal 6 2 2 2 3" xfId="9221"/>
    <cellStyle name="Normal 6 2 2 3" xfId="9222"/>
    <cellStyle name="Normal 6 2 2 3 2" xfId="9223"/>
    <cellStyle name="Normal 6 2 2 3 3" xfId="9224"/>
    <cellStyle name="Normal 6 2 2 4" xfId="9225"/>
    <cellStyle name="Normal 6 2 2 5" xfId="9226"/>
    <cellStyle name="Normal 6 2 3" xfId="9227"/>
    <cellStyle name="Normal 6 2 3 2" xfId="9228"/>
    <cellStyle name="Normal 6 2 3 2 2" xfId="9229"/>
    <cellStyle name="Normal 6 2 3 2 3" xfId="9230"/>
    <cellStyle name="Normal 6 2 3 3" xfId="9231"/>
    <cellStyle name="Normal 6 2 3 3 2" xfId="9232"/>
    <cellStyle name="Normal 6 2 3 3 3" xfId="9233"/>
    <cellStyle name="Normal 6 2 3 4" xfId="9234"/>
    <cellStyle name="Normal 6 2 3 5" xfId="9235"/>
    <cellStyle name="Normal 6 20" xfId="9236"/>
    <cellStyle name="Normal 6 21" xfId="9237"/>
    <cellStyle name="Normal 6 22" xfId="9238"/>
    <cellStyle name="Normal 6 23" xfId="9239"/>
    <cellStyle name="Normal 6 24" xfId="9240"/>
    <cellStyle name="Normal 6 25" xfId="9241"/>
    <cellStyle name="Normal 6 26" xfId="9242"/>
    <cellStyle name="Normal 6 26 2" xfId="9243"/>
    <cellStyle name="Normal 6 26 2 2" xfId="9244"/>
    <cellStyle name="Normal 6 26 2 3" xfId="9245"/>
    <cellStyle name="Normal 6 26 3" xfId="9246"/>
    <cellStyle name="Normal 6 26 3 2" xfId="9247"/>
    <cellStyle name="Normal 6 26 3 3" xfId="9248"/>
    <cellStyle name="Normal 6 26 4" xfId="9249"/>
    <cellStyle name="Normal 6 26 5" xfId="9250"/>
    <cellStyle name="Normal 6 27" xfId="9251"/>
    <cellStyle name="Normal 6 27 2" xfId="9252"/>
    <cellStyle name="Normal 6 27 2 2" xfId="9253"/>
    <cellStyle name="Normal 6 27 2 3" xfId="9254"/>
    <cellStyle name="Normal 6 27 3" xfId="9255"/>
    <cellStyle name="Normal 6 27 3 2" xfId="9256"/>
    <cellStyle name="Normal 6 27 3 3" xfId="9257"/>
    <cellStyle name="Normal 6 27 4" xfId="9258"/>
    <cellStyle name="Normal 6 27 5" xfId="9259"/>
    <cellStyle name="Normal 6 28" xfId="9260"/>
    <cellStyle name="Normal 6 29" xfId="9261"/>
    <cellStyle name="Normal 6 29 2" xfId="9262"/>
    <cellStyle name="Normal 6 29 3" xfId="9263"/>
    <cellStyle name="Normal 6 3" xfId="9264"/>
    <cellStyle name="Normal 6 30" xfId="9265"/>
    <cellStyle name="Normal 6 30 2" xfId="9266"/>
    <cellStyle name="Normal 6 30 3" xfId="9267"/>
    <cellStyle name="Normal 6 31" xfId="9268"/>
    <cellStyle name="Normal 6 31 2" xfId="9269"/>
    <cellStyle name="Normal 6 31 3" xfId="9270"/>
    <cellStyle name="Normal 6 32" xfId="9271"/>
    <cellStyle name="Normal 6 33" xfId="9272"/>
    <cellStyle name="Normal 6 34" xfId="9273"/>
    <cellStyle name="Normal 6 35" xfId="9274"/>
    <cellStyle name="Normal 6 36" xfId="86"/>
    <cellStyle name="Normal 6 4" xfId="9275"/>
    <cellStyle name="Normal 6 5" xfId="9276"/>
    <cellStyle name="Normal 6 6" xfId="9277"/>
    <cellStyle name="Normal 6 7" xfId="9278"/>
    <cellStyle name="Normal 6 8" xfId="9279"/>
    <cellStyle name="Normal 6 9" xfId="9280"/>
    <cellStyle name="Normal 7" xfId="18"/>
    <cellStyle name="Normal 7 2" xfId="1010"/>
    <cellStyle name="Normal 7 2 2" xfId="1011"/>
    <cellStyle name="Normal 7 2 2 2" xfId="9281"/>
    <cellStyle name="Normal 7 2 2 2 2" xfId="9282"/>
    <cellStyle name="Normal 7 2 2 3" xfId="9283"/>
    <cellStyle name="Normal 7 2 3" xfId="9284"/>
    <cellStyle name="Normal 7 2 3 2" xfId="9285"/>
    <cellStyle name="Normal 7 2 4" xfId="9286"/>
    <cellStyle name="Normal 7 3" xfId="1012"/>
    <cellStyle name="Normal 7 3 2" xfId="9287"/>
    <cellStyle name="Normal 7 3 2 2" xfId="9288"/>
    <cellStyle name="Normal 7 3 3" xfId="9289"/>
    <cellStyle name="Normal 7 4" xfId="1013"/>
    <cellStyle name="Normal 7 4 2" xfId="9290"/>
    <cellStyle name="Normal 7 4 2 2" xfId="9291"/>
    <cellStyle name="Normal 7 4 3" xfId="9292"/>
    <cellStyle name="Normal 7 5" xfId="1014"/>
    <cellStyle name="Normal 7 6" xfId="87"/>
    <cellStyle name="Normal 8" xfId="131"/>
    <cellStyle name="Normal 8 2" xfId="1015"/>
    <cellStyle name="Normal 8 2 2" xfId="1016"/>
    <cellStyle name="Normal 8 2 2 2" xfId="9293"/>
    <cellStyle name="Normal 8 2 2 2 2" xfId="9294"/>
    <cellStyle name="Normal 8 2 2 3" xfId="9295"/>
    <cellStyle name="Normal 8 2 3" xfId="9296"/>
    <cellStyle name="Normal 8 2 3 2" xfId="9297"/>
    <cellStyle name="Normal 8 2 4" xfId="9298"/>
    <cellStyle name="Normal 8 3" xfId="1017"/>
    <cellStyle name="Normal 8 3 2" xfId="9299"/>
    <cellStyle name="Normal 8 3 2 2" xfId="9300"/>
    <cellStyle name="Normal 8 3 3" xfId="9301"/>
    <cellStyle name="Normal 8 4" xfId="1018"/>
    <cellStyle name="Normal 8 4 2" xfId="9302"/>
    <cellStyle name="Normal 8 4 2 2" xfId="9303"/>
    <cellStyle name="Normal 8 4 3" xfId="9304"/>
    <cellStyle name="Normal 9" xfId="1019"/>
    <cellStyle name="Normal 9 2" xfId="1020"/>
    <cellStyle name="Normal 9 2 2" xfId="1021"/>
    <cellStyle name="Normal 9 2 2 2" xfId="9305"/>
    <cellStyle name="Normal 9 2 2 2 2" xfId="9306"/>
    <cellStyle name="Normal 9 2 2 3" xfId="9307"/>
    <cellStyle name="Normal 9 2 3" xfId="9308"/>
    <cellStyle name="Normal 9 2 3 2" xfId="9309"/>
    <cellStyle name="Normal 9 2 4" xfId="9310"/>
    <cellStyle name="Normal 9 3" xfId="1022"/>
    <cellStyle name="Normal 9 3 2" xfId="9311"/>
    <cellStyle name="Normal 9 3 2 2" xfId="9312"/>
    <cellStyle name="Normal 9 3 3" xfId="9313"/>
    <cellStyle name="Normal 9 4" xfId="1023"/>
    <cellStyle name="Normal 9 4 2" xfId="9314"/>
    <cellStyle name="Normal 9 4 2 2" xfId="9315"/>
    <cellStyle name="Normal 9 4 3" xfId="9316"/>
    <cellStyle name="Normal U" xfId="1024"/>
    <cellStyle name="Normal_C Table 2 2 Program Tables_ATO MASTER" xfId="17"/>
    <cellStyle name="Normal_Table 1 3 AEs and Variations to Outcomes - Measures 09-10" xfId="12"/>
    <cellStyle name="Normal_Table 1 5 Approp Bill (No 3) 09-10" xfId="15"/>
    <cellStyle name="Normal_Table 1 6 Approp Bill (No 4) 09-10" xfId="16"/>
    <cellStyle name="Normal2" xfId="88"/>
    <cellStyle name="Normal2 2" xfId="9317"/>
    <cellStyle name="Normal2 2 2" xfId="9318"/>
    <cellStyle name="Normal2 2 2 2" xfId="9319"/>
    <cellStyle name="Normal2 2 3" xfId="9320"/>
    <cellStyle name="Normal2 3" xfId="9321"/>
    <cellStyle name="Normal2 4" xfId="9322"/>
    <cellStyle name="Normal2_Notes 3 to 5" xfId="9323"/>
    <cellStyle name="Note 10" xfId="1025"/>
    <cellStyle name="Note 10 2" xfId="1026"/>
    <cellStyle name="Note 10 3" xfId="9324"/>
    <cellStyle name="Note 10 3 2" xfId="9325"/>
    <cellStyle name="Note 10 4" xfId="9326"/>
    <cellStyle name="Note 11" xfId="1027"/>
    <cellStyle name="Note 11 2" xfId="1028"/>
    <cellStyle name="Note 11 3" xfId="9327"/>
    <cellStyle name="Note 11 3 2" xfId="9328"/>
    <cellStyle name="Note 11 4" xfId="9329"/>
    <cellStyle name="Note 12" xfId="1029"/>
    <cellStyle name="Note 13" xfId="1030"/>
    <cellStyle name="Note 13 2" xfId="9330"/>
    <cellStyle name="Note 13 2 2" xfId="9331"/>
    <cellStyle name="Note 13 3" xfId="9332"/>
    <cellStyle name="Note 14" xfId="9333"/>
    <cellStyle name="Note 14 2" xfId="9334"/>
    <cellStyle name="Note 14 2 2" xfId="9335"/>
    <cellStyle name="Note 14 3" xfId="9336"/>
    <cellStyle name="Note 15" xfId="73"/>
    <cellStyle name="Note 2" xfId="74"/>
    <cellStyle name="Note 2 10" xfId="9337"/>
    <cellStyle name="Note 2 11" xfId="9338"/>
    <cellStyle name="Note 2 12" xfId="9339"/>
    <cellStyle name="Note 2 13" xfId="9340"/>
    <cellStyle name="Note 2 14" xfId="9341"/>
    <cellStyle name="Note 2 15" xfId="9342"/>
    <cellStyle name="Note 2 16" xfId="9343"/>
    <cellStyle name="Note 2 17" xfId="9344"/>
    <cellStyle name="Note 2 18" xfId="9345"/>
    <cellStyle name="Note 2 19" xfId="9346"/>
    <cellStyle name="Note 2 2" xfId="1031"/>
    <cellStyle name="Note 2 2 10" xfId="9347"/>
    <cellStyle name="Note 2 2 11" xfId="9348"/>
    <cellStyle name="Note 2 2 12" xfId="9349"/>
    <cellStyle name="Note 2 2 13" xfId="9350"/>
    <cellStyle name="Note 2 2 14" xfId="9351"/>
    <cellStyle name="Note 2 2 15" xfId="9352"/>
    <cellStyle name="Note 2 2 16" xfId="9353"/>
    <cellStyle name="Note 2 2 17" xfId="9354"/>
    <cellStyle name="Note 2 2 18" xfId="9355"/>
    <cellStyle name="Note 2 2 19" xfId="9356"/>
    <cellStyle name="Note 2 2 2" xfId="9357"/>
    <cellStyle name="Note 2 2 2 10" xfId="9358"/>
    <cellStyle name="Note 2 2 2 11" xfId="9359"/>
    <cellStyle name="Note 2 2 2 12" xfId="9360"/>
    <cellStyle name="Note 2 2 2 13" xfId="9361"/>
    <cellStyle name="Note 2 2 2 14" xfId="9362"/>
    <cellStyle name="Note 2 2 2 15" xfId="9363"/>
    <cellStyle name="Note 2 2 2 16" xfId="9364"/>
    <cellStyle name="Note 2 2 2 17" xfId="9365"/>
    <cellStyle name="Note 2 2 2 18" xfId="9366"/>
    <cellStyle name="Note 2 2 2 19" xfId="9367"/>
    <cellStyle name="Note 2 2 2 2" xfId="9368"/>
    <cellStyle name="Note 2 2 2 2 10" xfId="9369"/>
    <cellStyle name="Note 2 2 2 2 11" xfId="9370"/>
    <cellStyle name="Note 2 2 2 2 12" xfId="9371"/>
    <cellStyle name="Note 2 2 2 2 13" xfId="9372"/>
    <cellStyle name="Note 2 2 2 2 14" xfId="9373"/>
    <cellStyle name="Note 2 2 2 2 15" xfId="9374"/>
    <cellStyle name="Note 2 2 2 2 16" xfId="9375"/>
    <cellStyle name="Note 2 2 2 2 17" xfId="9376"/>
    <cellStyle name="Note 2 2 2 2 18" xfId="9377"/>
    <cellStyle name="Note 2 2 2 2 19" xfId="9378"/>
    <cellStyle name="Note 2 2 2 2 2" xfId="9379"/>
    <cellStyle name="Note 2 2 2 2 2 2" xfId="9380"/>
    <cellStyle name="Note 2 2 2 2 2 3" xfId="9381"/>
    <cellStyle name="Note 2 2 2 2 20" xfId="9382"/>
    <cellStyle name="Note 2 2 2 2 21" xfId="9383"/>
    <cellStyle name="Note 2 2 2 2 22" xfId="9384"/>
    <cellStyle name="Note 2 2 2 2 23" xfId="9385"/>
    <cellStyle name="Note 2 2 2 2 24" xfId="9386"/>
    <cellStyle name="Note 2 2 2 2 25" xfId="9387"/>
    <cellStyle name="Note 2 2 2 2 26" xfId="9388"/>
    <cellStyle name="Note 2 2 2 2 27" xfId="9389"/>
    <cellStyle name="Note 2 2 2 2 3" xfId="9390"/>
    <cellStyle name="Note 2 2 2 2 4" xfId="9391"/>
    <cellStyle name="Note 2 2 2 2 5" xfId="9392"/>
    <cellStyle name="Note 2 2 2 2 6" xfId="9393"/>
    <cellStyle name="Note 2 2 2 2 7" xfId="9394"/>
    <cellStyle name="Note 2 2 2 2 8" xfId="9395"/>
    <cellStyle name="Note 2 2 2 2 9" xfId="9396"/>
    <cellStyle name="Note 2 2 2 20" xfId="9397"/>
    <cellStyle name="Note 2 2 2 21" xfId="9398"/>
    <cellStyle name="Note 2 2 2 22" xfId="9399"/>
    <cellStyle name="Note 2 2 2 23" xfId="9400"/>
    <cellStyle name="Note 2 2 2 24" xfId="9401"/>
    <cellStyle name="Note 2 2 2 25" xfId="9402"/>
    <cellStyle name="Note 2 2 2 26" xfId="9403"/>
    <cellStyle name="Note 2 2 2 27" xfId="9404"/>
    <cellStyle name="Note 2 2 2 28" xfId="9405"/>
    <cellStyle name="Note 2 2 2 3" xfId="9406"/>
    <cellStyle name="Note 2 2 2 4" xfId="9407"/>
    <cellStyle name="Note 2 2 2 5" xfId="9408"/>
    <cellStyle name="Note 2 2 2 6" xfId="9409"/>
    <cellStyle name="Note 2 2 2 7" xfId="9410"/>
    <cellStyle name="Note 2 2 2 8" xfId="9411"/>
    <cellStyle name="Note 2 2 2 9" xfId="9412"/>
    <cellStyle name="Note 2 2 20" xfId="9413"/>
    <cellStyle name="Note 2 2 21" xfId="9414"/>
    <cellStyle name="Note 2 2 22" xfId="9415"/>
    <cellStyle name="Note 2 2 23" xfId="9416"/>
    <cellStyle name="Note 2 2 24" xfId="9417"/>
    <cellStyle name="Note 2 2 25" xfId="9418"/>
    <cellStyle name="Note 2 2 26" xfId="9419"/>
    <cellStyle name="Note 2 2 27" xfId="9420"/>
    <cellStyle name="Note 2 2 28" xfId="9421"/>
    <cellStyle name="Note 2 2 29" xfId="9422"/>
    <cellStyle name="Note 2 2 3" xfId="9423"/>
    <cellStyle name="Note 2 2 3 2" xfId="9424"/>
    <cellStyle name="Note 2 2 3 3" xfId="9425"/>
    <cellStyle name="Note 2 2 30" xfId="9426"/>
    <cellStyle name="Note 2 2 4" xfId="9427"/>
    <cellStyle name="Note 2 2 5" xfId="9428"/>
    <cellStyle name="Note 2 2 6" xfId="9429"/>
    <cellStyle name="Note 2 2 7" xfId="9430"/>
    <cellStyle name="Note 2 2 8" xfId="9431"/>
    <cellStyle name="Note 2 2 9" xfId="9432"/>
    <cellStyle name="Note 2 20" xfId="9433"/>
    <cellStyle name="Note 2 21" xfId="9434"/>
    <cellStyle name="Note 2 22" xfId="9435"/>
    <cellStyle name="Note 2 23" xfId="9436"/>
    <cellStyle name="Note 2 24" xfId="9437"/>
    <cellStyle name="Note 2 25" xfId="9438"/>
    <cellStyle name="Note 2 26" xfId="9439"/>
    <cellStyle name="Note 2 27" xfId="9440"/>
    <cellStyle name="Note 2 28" xfId="9441"/>
    <cellStyle name="Note 2 29" xfId="9442"/>
    <cellStyle name="Note 2 3" xfId="1032"/>
    <cellStyle name="note 2 30" xfId="9443"/>
    <cellStyle name="Note 2 31" xfId="9444"/>
    <cellStyle name="note 2 32" xfId="9445"/>
    <cellStyle name="Note 2 33" xfId="9446"/>
    <cellStyle name="note 2 34" xfId="9447"/>
    <cellStyle name="note 2 35" xfId="9448"/>
    <cellStyle name="Note 2 4" xfId="9449"/>
    <cellStyle name="Note 2 5" xfId="9450"/>
    <cellStyle name="Note 2 5 2" xfId="9451"/>
    <cellStyle name="Note 2 6" xfId="9452"/>
    <cellStyle name="Note 2 7" xfId="9453"/>
    <cellStyle name="Note 2 8" xfId="9454"/>
    <cellStyle name="Note 2 9" xfId="9455"/>
    <cellStyle name="Note 3" xfId="75"/>
    <cellStyle name="Note 3 10" xfId="9456"/>
    <cellStyle name="Note 3 11" xfId="9457"/>
    <cellStyle name="Note 3 12" xfId="9458"/>
    <cellStyle name="Note 3 13" xfId="9459"/>
    <cellStyle name="Note 3 14" xfId="9460"/>
    <cellStyle name="Note 3 15" xfId="9461"/>
    <cellStyle name="Note 3 16" xfId="9462"/>
    <cellStyle name="Note 3 17" xfId="9463"/>
    <cellStyle name="Note 3 18" xfId="9464"/>
    <cellStyle name="Note 3 19" xfId="9465"/>
    <cellStyle name="Note 3 2" xfId="1033"/>
    <cellStyle name="Note 3 2 10" xfId="9466"/>
    <cellStyle name="Note 3 2 11" xfId="9467"/>
    <cellStyle name="Note 3 2 12" xfId="9468"/>
    <cellStyle name="Note 3 2 13" xfId="9469"/>
    <cellStyle name="Note 3 2 14" xfId="9470"/>
    <cellStyle name="Note 3 2 15" xfId="9471"/>
    <cellStyle name="Note 3 2 16" xfId="9472"/>
    <cellStyle name="Note 3 2 17" xfId="9473"/>
    <cellStyle name="Note 3 2 18" xfId="9474"/>
    <cellStyle name="Note 3 2 19" xfId="9475"/>
    <cellStyle name="Note 3 2 2" xfId="9476"/>
    <cellStyle name="Note 3 2 2 10" xfId="9477"/>
    <cellStyle name="Note 3 2 2 11" xfId="9478"/>
    <cellStyle name="Note 3 2 2 12" xfId="9479"/>
    <cellStyle name="Note 3 2 2 13" xfId="9480"/>
    <cellStyle name="Note 3 2 2 14" xfId="9481"/>
    <cellStyle name="Note 3 2 2 15" xfId="9482"/>
    <cellStyle name="Note 3 2 2 16" xfId="9483"/>
    <cellStyle name="Note 3 2 2 17" xfId="9484"/>
    <cellStyle name="Note 3 2 2 18" xfId="9485"/>
    <cellStyle name="Note 3 2 2 19" xfId="9486"/>
    <cellStyle name="Note 3 2 2 2" xfId="9487"/>
    <cellStyle name="Note 3 2 2 2 2" xfId="9488"/>
    <cellStyle name="Note 3 2 2 2 3" xfId="9489"/>
    <cellStyle name="Note 3 2 2 20" xfId="9490"/>
    <cellStyle name="Note 3 2 2 21" xfId="9491"/>
    <cellStyle name="Note 3 2 2 22" xfId="9492"/>
    <cellStyle name="Note 3 2 2 23" xfId="9493"/>
    <cellStyle name="Note 3 2 2 24" xfId="9494"/>
    <cellStyle name="Note 3 2 2 25" xfId="9495"/>
    <cellStyle name="Note 3 2 2 26" xfId="9496"/>
    <cellStyle name="Note 3 2 2 27" xfId="9497"/>
    <cellStyle name="Note 3 2 2 3" xfId="9498"/>
    <cellStyle name="Note 3 2 2 4" xfId="9499"/>
    <cellStyle name="Note 3 2 2 5" xfId="9500"/>
    <cellStyle name="Note 3 2 2 6" xfId="9501"/>
    <cellStyle name="Note 3 2 2 7" xfId="9502"/>
    <cellStyle name="Note 3 2 2 8" xfId="9503"/>
    <cellStyle name="Note 3 2 2 9" xfId="9504"/>
    <cellStyle name="Note 3 2 20" xfId="9505"/>
    <cellStyle name="Note 3 2 21" xfId="9506"/>
    <cellStyle name="Note 3 2 22" xfId="9507"/>
    <cellStyle name="Note 3 2 23" xfId="9508"/>
    <cellStyle name="Note 3 2 24" xfId="9509"/>
    <cellStyle name="Note 3 2 25" xfId="9510"/>
    <cellStyle name="Note 3 2 26" xfId="9511"/>
    <cellStyle name="Note 3 2 27" xfId="9512"/>
    <cellStyle name="Note 3 2 28" xfId="9513"/>
    <cellStyle name="Note 3 2 29" xfId="9514"/>
    <cellStyle name="Note 3 2 3" xfId="9515"/>
    <cellStyle name="Note 3 2 3 2" xfId="9516"/>
    <cellStyle name="Note 3 2 3 3" xfId="9517"/>
    <cellStyle name="Note 3 2 4" xfId="9518"/>
    <cellStyle name="Note 3 2 5" xfId="9519"/>
    <cellStyle name="Note 3 2 6" xfId="9520"/>
    <cellStyle name="Note 3 2 7" xfId="9521"/>
    <cellStyle name="Note 3 2 8" xfId="9522"/>
    <cellStyle name="Note 3 2 9" xfId="9523"/>
    <cellStyle name="Note 3 20" xfId="9524"/>
    <cellStyle name="Note 3 21" xfId="9525"/>
    <cellStyle name="Note 3 22" xfId="9526"/>
    <cellStyle name="Note 3 23" xfId="9527"/>
    <cellStyle name="Note 3 24" xfId="9528"/>
    <cellStyle name="Note 3 25" xfId="9529"/>
    <cellStyle name="Note 3 26" xfId="9530"/>
    <cellStyle name="Note 3 27" xfId="9531"/>
    <cellStyle name="Note 3 28" xfId="9532"/>
    <cellStyle name="note 3 29" xfId="9533"/>
    <cellStyle name="Note 3 3" xfId="9534"/>
    <cellStyle name="Note 3 3 2" xfId="9535"/>
    <cellStyle name="Note 3 30" xfId="9536"/>
    <cellStyle name="Note 3 30 2" xfId="9537"/>
    <cellStyle name="Note 3 30 3" xfId="9538"/>
    <cellStyle name="Note 3 31" xfId="9539"/>
    <cellStyle name="Note 3 31 2" xfId="9540"/>
    <cellStyle name="Note 3 31 3" xfId="9541"/>
    <cellStyle name="Note 3 32" xfId="9542"/>
    <cellStyle name="Note 3 32 2" xfId="9543"/>
    <cellStyle name="Note 3 32 3" xfId="9544"/>
    <cellStyle name="Note 3 33" xfId="9545"/>
    <cellStyle name="Note 3 34" xfId="9546"/>
    <cellStyle name="Note 3 35" xfId="9547"/>
    <cellStyle name="Note 3 4" xfId="9548"/>
    <cellStyle name="Note 3 5" xfId="9549"/>
    <cellStyle name="Note 3 6" xfId="9550"/>
    <cellStyle name="Note 3 7" xfId="9551"/>
    <cellStyle name="Note 3 8" xfId="9552"/>
    <cellStyle name="Note 3 9" xfId="9553"/>
    <cellStyle name="Note 4" xfId="1034"/>
    <cellStyle name="Note 4 10" xfId="9554"/>
    <cellStyle name="Note 4 11" xfId="9555"/>
    <cellStyle name="Note 4 12" xfId="9556"/>
    <cellStyle name="Note 4 13" xfId="9557"/>
    <cellStyle name="Note 4 14" xfId="9558"/>
    <cellStyle name="Note 4 15" xfId="9559"/>
    <cellStyle name="Note 4 16" xfId="9560"/>
    <cellStyle name="Note 4 17" xfId="9561"/>
    <cellStyle name="Note 4 18" xfId="9562"/>
    <cellStyle name="Note 4 19" xfId="9563"/>
    <cellStyle name="Note 4 2" xfId="1035"/>
    <cellStyle name="Note 4 2 2" xfId="9564"/>
    <cellStyle name="Note 4 2 3" xfId="9565"/>
    <cellStyle name="Note 4 2 4" xfId="9566"/>
    <cellStyle name="Note 4 20" xfId="9567"/>
    <cellStyle name="Note 4 21" xfId="9568"/>
    <cellStyle name="Note 4 22" xfId="9569"/>
    <cellStyle name="Note 4 23" xfId="9570"/>
    <cellStyle name="Note 4 24" xfId="9571"/>
    <cellStyle name="Note 4 24 2" xfId="9572"/>
    <cellStyle name="Note 4 24 2 2" xfId="9573"/>
    <cellStyle name="Note 4 24 2 3" xfId="9574"/>
    <cellStyle name="Note 4 24 3" xfId="9575"/>
    <cellStyle name="Note 4 24 3 2" xfId="9576"/>
    <cellStyle name="Note 4 24 3 3" xfId="9577"/>
    <cellStyle name="Note 4 24 4" xfId="9578"/>
    <cellStyle name="Note 4 24 5" xfId="9579"/>
    <cellStyle name="Note 4 25" xfId="9580"/>
    <cellStyle name="Note 4 25 2" xfId="9581"/>
    <cellStyle name="Note 4 25 2 2" xfId="9582"/>
    <cellStyle name="Note 4 25 2 3" xfId="9583"/>
    <cellStyle name="Note 4 25 3" xfId="9584"/>
    <cellStyle name="Note 4 25 3 2" xfId="9585"/>
    <cellStyle name="Note 4 25 3 3" xfId="9586"/>
    <cellStyle name="Note 4 25 4" xfId="9587"/>
    <cellStyle name="Note 4 25 5" xfId="9588"/>
    <cellStyle name="Note 4 26" xfId="9589"/>
    <cellStyle name="Note 4 27" xfId="9590"/>
    <cellStyle name="note 4 28" xfId="9591"/>
    <cellStyle name="Note 4 29" xfId="9592"/>
    <cellStyle name="Note 4 3" xfId="9593"/>
    <cellStyle name="Note 4 3 2" xfId="9594"/>
    <cellStyle name="Note 4 30" xfId="9595"/>
    <cellStyle name="Note 4 31" xfId="9596"/>
    <cellStyle name="Note 4 32" xfId="9597"/>
    <cellStyle name="Note 4 33" xfId="9598"/>
    <cellStyle name="Note 4 34" xfId="9599"/>
    <cellStyle name="Note 4 35" xfId="9600"/>
    <cellStyle name="Note 4 4" xfId="9601"/>
    <cellStyle name="Note 4 5" xfId="9602"/>
    <cellStyle name="Note 4 6" xfId="9603"/>
    <cellStyle name="Note 4 7" xfId="9604"/>
    <cellStyle name="Note 4 8" xfId="9605"/>
    <cellStyle name="Note 4 9" xfId="9606"/>
    <cellStyle name="Note 5" xfId="1036"/>
    <cellStyle name="Note 5 2" xfId="1037"/>
    <cellStyle name="Note 5 3" xfId="9607"/>
    <cellStyle name="Note 5 3 2" xfId="9608"/>
    <cellStyle name="Note 5 4" xfId="9609"/>
    <cellStyle name="Note 6" xfId="1038"/>
    <cellStyle name="Note 6 2" xfId="1039"/>
    <cellStyle name="Note 6 3" xfId="1040"/>
    <cellStyle name="Note 6 4" xfId="1041"/>
    <cellStyle name="Note 6 4 2" xfId="9610"/>
    <cellStyle name="Note 6 5" xfId="9611"/>
    <cellStyle name="Note 7" xfId="1042"/>
    <cellStyle name="Note 7 2" xfId="1043"/>
    <cellStyle name="Note 7 3" xfId="1044"/>
    <cellStyle name="Note 7 4" xfId="1045"/>
    <cellStyle name="Note 7 4 2" xfId="9612"/>
    <cellStyle name="Note 7 5" xfId="9613"/>
    <cellStyle name="Note 8" xfId="1046"/>
    <cellStyle name="Note 8 2" xfId="1047"/>
    <cellStyle name="Note 8 3" xfId="9614"/>
    <cellStyle name="Note 8 3 2" xfId="9615"/>
    <cellStyle name="Note 8 4" xfId="9616"/>
    <cellStyle name="Note 9" xfId="1048"/>
    <cellStyle name="Note 9 2" xfId="1049"/>
    <cellStyle name="Note 9 3" xfId="9617"/>
    <cellStyle name="Note 9 3 2" xfId="9618"/>
    <cellStyle name="Note 9 4" xfId="9619"/>
    <cellStyle name="Output 10" xfId="9620"/>
    <cellStyle name="Output 11" xfId="9621"/>
    <cellStyle name="Output 12" xfId="76"/>
    <cellStyle name="Output 2" xfId="1050"/>
    <cellStyle name="Output 2 10" xfId="9622"/>
    <cellStyle name="Output 2 11" xfId="9623"/>
    <cellStyle name="Output 2 12" xfId="9624"/>
    <cellStyle name="Output 2 13" xfId="9625"/>
    <cellStyle name="Output 2 14" xfId="9626"/>
    <cellStyle name="Output 2 15" xfId="9627"/>
    <cellStyle name="Output 2 16" xfId="9628"/>
    <cellStyle name="Output 2 17" xfId="9629"/>
    <cellStyle name="Output 2 18" xfId="9630"/>
    <cellStyle name="Output 2 19" xfId="9631"/>
    <cellStyle name="Output 2 2" xfId="1051"/>
    <cellStyle name="Output 2 2 2" xfId="9632"/>
    <cellStyle name="Output 2 2 3" xfId="9633"/>
    <cellStyle name="Output 2 2 4" xfId="9634"/>
    <cellStyle name="Output 2 20" xfId="9635"/>
    <cellStyle name="Output 2 21" xfId="9636"/>
    <cellStyle name="Output 2 22" xfId="9637"/>
    <cellStyle name="Output 2 23" xfId="9638"/>
    <cellStyle name="Output 2 24" xfId="9639"/>
    <cellStyle name="Output 2 25" xfId="9640"/>
    <cellStyle name="Output 2 3" xfId="9641"/>
    <cellStyle name="Output 2 4" xfId="9642"/>
    <cellStyle name="Output 2 5" xfId="9643"/>
    <cellStyle name="Output 2 6" xfId="9644"/>
    <cellStyle name="Output 2 7" xfId="9645"/>
    <cellStyle name="Output 2 8" xfId="9646"/>
    <cellStyle name="Output 2 9" xfId="9647"/>
    <cellStyle name="Output 3" xfId="1052"/>
    <cellStyle name="Output 3 10" xfId="9648"/>
    <cellStyle name="Output 3 11" xfId="9649"/>
    <cellStyle name="Output 3 12" xfId="9650"/>
    <cellStyle name="Output 3 2" xfId="9651"/>
    <cellStyle name="Output 3 3" xfId="9652"/>
    <cellStyle name="Output 3 4" xfId="9653"/>
    <cellStyle name="Output 3 5" xfId="9654"/>
    <cellStyle name="Output 3 6" xfId="9655"/>
    <cellStyle name="Output 3 7" xfId="9656"/>
    <cellStyle name="Output 3 8" xfId="9657"/>
    <cellStyle name="Output 3 9" xfId="9658"/>
    <cellStyle name="Output 4" xfId="1053"/>
    <cellStyle name="Output 4 10" xfId="9659"/>
    <cellStyle name="Output 4 11" xfId="9660"/>
    <cellStyle name="Output 4 12" xfId="9661"/>
    <cellStyle name="Output 4 2" xfId="9662"/>
    <cellStyle name="Output 4 3" xfId="9663"/>
    <cellStyle name="Output 4 4" xfId="9664"/>
    <cellStyle name="Output 4 5" xfId="9665"/>
    <cellStyle name="Output 4 6" xfId="9666"/>
    <cellStyle name="Output 4 7" xfId="9667"/>
    <cellStyle name="Output 4 8" xfId="9668"/>
    <cellStyle name="Output 4 9" xfId="9669"/>
    <cellStyle name="Output 5" xfId="1054"/>
    <cellStyle name="Output 5 10" xfId="9670"/>
    <cellStyle name="Output 5 11" xfId="9671"/>
    <cellStyle name="Output 5 12" xfId="9672"/>
    <cellStyle name="Output 5 2" xfId="9673"/>
    <cellStyle name="Output 5 3" xfId="9674"/>
    <cellStyle name="Output 5 4" xfId="9675"/>
    <cellStyle name="Output 5 5" xfId="9676"/>
    <cellStyle name="Output 5 6" xfId="9677"/>
    <cellStyle name="Output 5 7" xfId="9678"/>
    <cellStyle name="Output 5 8" xfId="9679"/>
    <cellStyle name="Output 5 9" xfId="9680"/>
    <cellStyle name="Output 6" xfId="1055"/>
    <cellStyle name="Output 6 2" xfId="1056"/>
    <cellStyle name="Output 7" xfId="1057"/>
    <cellStyle name="Output 7 2" xfId="1058"/>
    <cellStyle name="Output 8" xfId="1059"/>
    <cellStyle name="Output 9" xfId="9681"/>
    <cellStyle name="Percent [2]" xfId="1060"/>
    <cellStyle name="Percent [2] U" xfId="1061"/>
    <cellStyle name="Percent [2]_Centrelink 3rd Div Budget Model 2009-10 ICT Review v12" xfId="1062"/>
    <cellStyle name="Percent 10" xfId="1063"/>
    <cellStyle name="Percent 11" xfId="1064"/>
    <cellStyle name="Percent 12" xfId="1065"/>
    <cellStyle name="Percent 13" xfId="1066"/>
    <cellStyle name="Percent 14" xfId="1067"/>
    <cellStyle name="Percent 15" xfId="1068"/>
    <cellStyle name="Percent 16" xfId="1069"/>
    <cellStyle name="Percent 17" xfId="1070"/>
    <cellStyle name="Percent 18" xfId="1071"/>
    <cellStyle name="Percent 19" xfId="1072"/>
    <cellStyle name="Percent 2" xfId="117"/>
    <cellStyle name="Percent 2 2" xfId="1073"/>
    <cellStyle name="Percent 2 3" xfId="1074"/>
    <cellStyle name="Percent 2 4" xfId="9682"/>
    <cellStyle name="Percent 2 5" xfId="9683"/>
    <cellStyle name="Percent 2 6" xfId="9684"/>
    <cellStyle name="Percent 20" xfId="1075"/>
    <cellStyle name="Percent 21" xfId="1076"/>
    <cellStyle name="Percent 22" xfId="1077"/>
    <cellStyle name="Percent 23" xfId="1078"/>
    <cellStyle name="Percent 24" xfId="1079"/>
    <cellStyle name="Percent 25" xfId="1080"/>
    <cellStyle name="Percent 26" xfId="1081"/>
    <cellStyle name="Percent 27" xfId="1082"/>
    <cellStyle name="Percent 28" xfId="1083"/>
    <cellStyle name="Percent 29" xfId="1084"/>
    <cellStyle name="Percent 3" xfId="1085"/>
    <cellStyle name="Percent 3 2" xfId="9685"/>
    <cellStyle name="Percent 30" xfId="1086"/>
    <cellStyle name="Percent 31" xfId="9686"/>
    <cellStyle name="Percent 32" xfId="9687"/>
    <cellStyle name="Percent 33" xfId="9688"/>
    <cellStyle name="Percent 34" xfId="9689"/>
    <cellStyle name="Percent 4" xfId="1087"/>
    <cellStyle name="Percent 5" xfId="1088"/>
    <cellStyle name="Percent 5 2" xfId="1089"/>
    <cellStyle name="Percent 6" xfId="1090"/>
    <cellStyle name="Percent 6 2" xfId="1091"/>
    <cellStyle name="Percent 7" xfId="1092"/>
    <cellStyle name="Percent 7 2" xfId="1093"/>
    <cellStyle name="Percent 8" xfId="1094"/>
    <cellStyle name="Percent 9" xfId="1095"/>
    <cellStyle name="Period Title" xfId="1096"/>
    <cellStyle name="Period Title 2" xfId="1097"/>
    <cellStyle name="Previous_Number" xfId="118"/>
    <cellStyle name="PSChar" xfId="119"/>
    <cellStyle name="PSChar 2" xfId="9690"/>
    <cellStyle name="PSChar 2 2" xfId="9691"/>
    <cellStyle name="PSChar 2 3" xfId="9692"/>
    <cellStyle name="PSChar 2 4" xfId="9693"/>
    <cellStyle name="PSChar 3" xfId="9694"/>
    <cellStyle name="PSChar 4" xfId="9695"/>
    <cellStyle name="PSChar 5" xfId="9696"/>
    <cellStyle name="PSChar 6" xfId="9697"/>
    <cellStyle name="PSChar 7" xfId="9698"/>
    <cellStyle name="PSChar 8" xfId="9699"/>
    <cellStyle name="PSChar 9" xfId="9700"/>
    <cellStyle name="PSDec" xfId="120"/>
    <cellStyle name="PSDec 2" xfId="9701"/>
    <cellStyle name="PSDec 2 2" xfId="9702"/>
    <cellStyle name="PSDec 2 3" xfId="9703"/>
    <cellStyle name="PSDec 2 4" xfId="9704"/>
    <cellStyle name="PSDec 3" xfId="9705"/>
    <cellStyle name="PSDec 4" xfId="9706"/>
    <cellStyle name="PSDec 5" xfId="9707"/>
    <cellStyle name="PSDec 6" xfId="9708"/>
    <cellStyle name="PSDec 7" xfId="9709"/>
    <cellStyle name="PSDec 8" xfId="9710"/>
    <cellStyle name="PSDec 9" xfId="9711"/>
    <cellStyle name="PSHeading" xfId="121"/>
    <cellStyle name="PSHeading 2" xfId="9712"/>
    <cellStyle name="PSHeading 2 2" xfId="9713"/>
    <cellStyle name="PSHeading 2 2 2" xfId="9714"/>
    <cellStyle name="PSHeading 2 3" xfId="9715"/>
    <cellStyle name="PSHeading 2 3 2" xfId="9716"/>
    <cellStyle name="PSHeading 2 4" xfId="9717"/>
    <cellStyle name="PSHeading 3" xfId="9718"/>
    <cellStyle name="PSHeading 3 2" xfId="9719"/>
    <cellStyle name="PSHeading 4" xfId="9720"/>
    <cellStyle name="PSHeading 5" xfId="9721"/>
    <cellStyle name="PSHeading 6" xfId="9722"/>
    <cellStyle name="PSHeading 7" xfId="9723"/>
    <cellStyle name="PSHeading 8" xfId="9724"/>
    <cellStyle name="PSHeading 9" xfId="9725"/>
    <cellStyle name="PSHeading_Notes 3 to 5" xfId="9726"/>
    <cellStyle name="PSSpacer" xfId="122"/>
    <cellStyle name="PSSpacer 2" xfId="9727"/>
    <cellStyle name="PSSpacer 2 2" xfId="9728"/>
    <cellStyle name="PSSpacer 2 3" xfId="9729"/>
    <cellStyle name="PSSpacer 2 4" xfId="9730"/>
    <cellStyle name="PSSpacer 3" xfId="9731"/>
    <cellStyle name="PSSpacer 4" xfId="9732"/>
    <cellStyle name="PSSpacer 5" xfId="9733"/>
    <cellStyle name="PSSpacer 6" xfId="9734"/>
    <cellStyle name="PSSpacer 7" xfId="9735"/>
    <cellStyle name="PSSpacer 8" xfId="9736"/>
    <cellStyle name="PSSpacer 9" xfId="9737"/>
    <cellStyle name="QSP_ACCT" xfId="9738"/>
    <cellStyle name="Reference AUD" xfId="1098"/>
    <cellStyle name="Referenced %" xfId="1099"/>
    <cellStyle name="Referenced_Vol" xfId="1100"/>
    <cellStyle name="Report" xfId="123"/>
    <cellStyle name="Report 10" xfId="9739"/>
    <cellStyle name="Report 11" xfId="9740"/>
    <cellStyle name="Report 12" xfId="9741"/>
    <cellStyle name="Report 13" xfId="9742"/>
    <cellStyle name="Report 14" xfId="9743"/>
    <cellStyle name="Report 2" xfId="9744"/>
    <cellStyle name="Report 2 2" xfId="9745"/>
    <cellStyle name="Report 2 3" xfId="9746"/>
    <cellStyle name="Report 3" xfId="9747"/>
    <cellStyle name="Report 3 2" xfId="9748"/>
    <cellStyle name="Report 4" xfId="9749"/>
    <cellStyle name="Report 4 2" xfId="9750"/>
    <cellStyle name="Report 5" xfId="9751"/>
    <cellStyle name="Report 5 2" xfId="9752"/>
    <cellStyle name="Report 6" xfId="9753"/>
    <cellStyle name="Report 7" xfId="9754"/>
    <cellStyle name="Report 8" xfId="9755"/>
    <cellStyle name="Report 9" xfId="9756"/>
    <cellStyle name="Report_Notes 3 to 5" xfId="9757"/>
    <cellStyle name="result" xfId="124"/>
    <cellStyle name="result 10" xfId="9758"/>
    <cellStyle name="result 11" xfId="9759"/>
    <cellStyle name="result 12" xfId="9760"/>
    <cellStyle name="result 13" xfId="9761"/>
    <cellStyle name="result 2" xfId="9762"/>
    <cellStyle name="result 3" xfId="9763"/>
    <cellStyle name="result 4" xfId="9764"/>
    <cellStyle name="result 5" xfId="9765"/>
    <cellStyle name="result 6" xfId="9766"/>
    <cellStyle name="result 7" xfId="9767"/>
    <cellStyle name="result 8" xfId="9768"/>
    <cellStyle name="result 9" xfId="9769"/>
    <cellStyle name="RHColumnHeading" xfId="1101"/>
    <cellStyle name="RHHeading" xfId="1102"/>
    <cellStyle name="RHJobTitle" xfId="1103"/>
    <cellStyle name="RHSubTotal" xfId="1104"/>
    <cellStyle name="Right Currency" xfId="1105"/>
    <cellStyle name="Right Currency 2" xfId="1106"/>
    <cellStyle name="Right Date" xfId="1107"/>
    <cellStyle name="Right Date 2" xfId="1108"/>
    <cellStyle name="Right Multiple" xfId="1109"/>
    <cellStyle name="Right Multiple 2" xfId="1110"/>
    <cellStyle name="Right Number" xfId="1111"/>
    <cellStyle name="Right Number 2" xfId="1112"/>
    <cellStyle name="Right Percentage" xfId="1113"/>
    <cellStyle name="Right Percentage 2" xfId="1114"/>
    <cellStyle name="Right Year" xfId="1115"/>
    <cellStyle name="Right Year 2" xfId="1116"/>
    <cellStyle name="SAPBEXaggData" xfId="1117"/>
    <cellStyle name="SAPBEXaggData 2" xfId="9770"/>
    <cellStyle name="SAPBEXaggDataEmph" xfId="1118"/>
    <cellStyle name="SAPBEXaggDataEmph 2" xfId="9771"/>
    <cellStyle name="SAPBEXaggItem" xfId="1119"/>
    <cellStyle name="SAPBEXaggItem 2" xfId="9772"/>
    <cellStyle name="SAPBEXaggItemX" xfId="1120"/>
    <cellStyle name="SAPBEXaggItemX 2" xfId="9773"/>
    <cellStyle name="SAPBEXchaText" xfId="1121"/>
    <cellStyle name="SAPBEXchaText 2" xfId="9774"/>
    <cellStyle name="SAPBEXexcBad7" xfId="1122"/>
    <cellStyle name="SAPBEXexcBad7 2" xfId="9775"/>
    <cellStyle name="SAPBEXexcBad8" xfId="1123"/>
    <cellStyle name="SAPBEXexcBad8 2" xfId="9776"/>
    <cellStyle name="SAPBEXexcBad9" xfId="1124"/>
    <cellStyle name="SAPBEXexcBad9 2" xfId="9777"/>
    <cellStyle name="SAPBEXexcCritical4" xfId="1125"/>
    <cellStyle name="SAPBEXexcCritical4 2" xfId="9778"/>
    <cellStyle name="SAPBEXexcCritical5" xfId="1126"/>
    <cellStyle name="SAPBEXexcCritical5 2" xfId="9779"/>
    <cellStyle name="SAPBEXexcCritical6" xfId="1127"/>
    <cellStyle name="SAPBEXexcCritical6 2" xfId="9780"/>
    <cellStyle name="SAPBEXexcGood1" xfId="1128"/>
    <cellStyle name="SAPBEXexcGood1 2" xfId="9781"/>
    <cellStyle name="SAPBEXexcGood2" xfId="1129"/>
    <cellStyle name="SAPBEXexcGood2 2" xfId="9782"/>
    <cellStyle name="SAPBEXexcGood3" xfId="1130"/>
    <cellStyle name="SAPBEXexcGood3 2" xfId="9783"/>
    <cellStyle name="SAPBEXfilterDrill" xfId="1131"/>
    <cellStyle name="SAPBEXfilterDrill 2" xfId="9784"/>
    <cellStyle name="SAPBEXfilterItem" xfId="1132"/>
    <cellStyle name="SAPBEXfilterItem 2" xfId="9785"/>
    <cellStyle name="SAPBEXfilterText" xfId="1133"/>
    <cellStyle name="SAPBEXformats" xfId="1134"/>
    <cellStyle name="SAPBEXformats 2" xfId="1135"/>
    <cellStyle name="SAPBEXheaderItem" xfId="1136"/>
    <cellStyle name="SAPBEXheaderItem 2" xfId="9786"/>
    <cellStyle name="SAPBEXheaderText" xfId="1137"/>
    <cellStyle name="SAPBEXheaderText 2" xfId="9787"/>
    <cellStyle name="SAPBEXHLevel0" xfId="1138"/>
    <cellStyle name="SAPBEXHLevel0 2" xfId="9788"/>
    <cellStyle name="SAPBEXHLevel0X" xfId="1139"/>
    <cellStyle name="SAPBEXHLevel0X 2" xfId="1140"/>
    <cellStyle name="SAPBEXHLevel1" xfId="1141"/>
    <cellStyle name="SAPBEXHLevel1 2" xfId="9789"/>
    <cellStyle name="SAPBEXHLevel1X" xfId="1142"/>
    <cellStyle name="SAPBEXHLevel1X 2" xfId="1143"/>
    <cellStyle name="SAPBEXHLevel2" xfId="1144"/>
    <cellStyle name="SAPBEXHLevel2 2" xfId="9790"/>
    <cellStyle name="SAPBEXHLevel2X" xfId="1145"/>
    <cellStyle name="SAPBEXHLevel2X 2" xfId="1146"/>
    <cellStyle name="SAPBEXHLevel3" xfId="1147"/>
    <cellStyle name="SAPBEXHLevel3 2" xfId="1148"/>
    <cellStyle name="SAPBEXHLevel3X" xfId="1149"/>
    <cellStyle name="SAPBEXHLevel3X 2" xfId="1150"/>
    <cellStyle name="SAPBEXinputData" xfId="9791"/>
    <cellStyle name="SAPBEXItemHeader" xfId="9792"/>
    <cellStyle name="SAPBEXresData" xfId="1151"/>
    <cellStyle name="SAPBEXresData 2" xfId="9793"/>
    <cellStyle name="SAPBEXresDataEmph" xfId="1152"/>
    <cellStyle name="SAPBEXresDataEmph 2" xfId="9794"/>
    <cellStyle name="SAPBEXresItem" xfId="1153"/>
    <cellStyle name="SAPBEXresItem 2" xfId="9795"/>
    <cellStyle name="SAPBEXresItemX" xfId="1154"/>
    <cellStyle name="SAPBEXresItemX 2" xfId="9796"/>
    <cellStyle name="SAPBEXstdData" xfId="1155"/>
    <cellStyle name="SAPBEXstdData 2" xfId="9797"/>
    <cellStyle name="SAPBEXstdDataEmph" xfId="1156"/>
    <cellStyle name="SAPBEXstdDataEmph 2" xfId="9798"/>
    <cellStyle name="SAPBEXstdItem" xfId="1157"/>
    <cellStyle name="SAPBEXstdItem 2" xfId="1158"/>
    <cellStyle name="SAPBEXstdItemX" xfId="1159"/>
    <cellStyle name="SAPBEXstdItemX 2" xfId="9799"/>
    <cellStyle name="SAPBEXtitle" xfId="1160"/>
    <cellStyle name="SAPBEXtitle 2" xfId="9800"/>
    <cellStyle name="SAPBEXunassignedItem" xfId="9801"/>
    <cellStyle name="SAPBEXundefined" xfId="1161"/>
    <cellStyle name="SAPBEXundefined 2" xfId="9802"/>
    <cellStyle name="secondary" xfId="1162"/>
    <cellStyle name="section" xfId="125"/>
    <cellStyle name="section 10" xfId="9803"/>
    <cellStyle name="section 11" xfId="9804"/>
    <cellStyle name="section 12" xfId="9805"/>
    <cellStyle name="section 13" xfId="9806"/>
    <cellStyle name="section 2" xfId="9807"/>
    <cellStyle name="section 3" xfId="9808"/>
    <cellStyle name="section 4" xfId="9809"/>
    <cellStyle name="section 5" xfId="9810"/>
    <cellStyle name="section 6" xfId="9811"/>
    <cellStyle name="section 7" xfId="9812"/>
    <cellStyle name="section 8" xfId="9813"/>
    <cellStyle name="section 9" xfId="9814"/>
    <cellStyle name="Section Number" xfId="1163"/>
    <cellStyle name="Sheet Title" xfId="1164"/>
    <cellStyle name="Statistical" xfId="1165"/>
    <cellStyle name="Style 1" xfId="89"/>
    <cellStyle name="SUB HEADING" xfId="1166"/>
    <cellStyle name="SUBMINOR ROW HEADING" xfId="1167"/>
    <cellStyle name="Switch" xfId="1168"/>
    <cellStyle name="Table Footnotes" xfId="126"/>
    <cellStyle name="Table Footnotes 2" xfId="9815"/>
    <cellStyle name="Table Footnotes 2 2" xfId="9816"/>
    <cellStyle name="Table Footnotes 2 3" xfId="9817"/>
    <cellStyle name="Table Footnotes 2 4" xfId="9818"/>
    <cellStyle name="Table Footnotes 3" xfId="9819"/>
    <cellStyle name="Table Footnotes 4" xfId="9820"/>
    <cellStyle name="Table Footnotes 5" xfId="9821"/>
    <cellStyle name="Table Footnotes 6" xfId="9822"/>
    <cellStyle name="Table Footnotes 7" xfId="9823"/>
    <cellStyle name="Table Footnotes 8" xfId="9824"/>
    <cellStyle name="Table Footnotes 9" xfId="9825"/>
    <cellStyle name="Table Footnotes_Notes 3 to 5" xfId="9826"/>
    <cellStyle name="Table Heading" xfId="127"/>
    <cellStyle name="Table Heading 2" xfId="9827"/>
    <cellStyle name="Table Heading 2 2" xfId="9828"/>
    <cellStyle name="Table Heading 2 2 2" xfId="9829"/>
    <cellStyle name="Table Heading 2 3" xfId="9830"/>
    <cellStyle name="Table Heading 3" xfId="9831"/>
    <cellStyle name="Table Heading 4" xfId="9832"/>
    <cellStyle name="Table Heading 5" xfId="9833"/>
    <cellStyle name="Table Heading 6" xfId="9834"/>
    <cellStyle name="Table Heading 7" xfId="9835"/>
    <cellStyle name="Table Heading 8" xfId="9836"/>
    <cellStyle name="Table Heading 9" xfId="9837"/>
    <cellStyle name="Table Heading_Notes 3 to 5" xfId="9838"/>
    <cellStyle name="Title 10" xfId="9839"/>
    <cellStyle name="Title 11" xfId="9840"/>
    <cellStyle name="Title 12" xfId="9841"/>
    <cellStyle name="Title 13" xfId="77"/>
    <cellStyle name="Title 2" xfId="1169"/>
    <cellStyle name="Title 2 10" xfId="9842"/>
    <cellStyle name="Title 2 11" xfId="9843"/>
    <cellStyle name="Title 2 12" xfId="9844"/>
    <cellStyle name="Title 2 13" xfId="9845"/>
    <cellStyle name="Title 2 14" xfId="9846"/>
    <cellStyle name="Title 2 15" xfId="9847"/>
    <cellStyle name="Title 2 16" xfId="9848"/>
    <cellStyle name="Title 2 17" xfId="9849"/>
    <cellStyle name="Title 2 18" xfId="9850"/>
    <cellStyle name="Title 2 19" xfId="9851"/>
    <cellStyle name="Title 2 2" xfId="1170"/>
    <cellStyle name="Title 2 2 10" xfId="9852"/>
    <cellStyle name="Title 2 2 11" xfId="9853"/>
    <cellStyle name="Title 2 2 12" xfId="9854"/>
    <cellStyle name="Title 2 2 13" xfId="9855"/>
    <cellStyle name="Title 2 2 14" xfId="9856"/>
    <cellStyle name="Title 2 2 15" xfId="9857"/>
    <cellStyle name="Title 2 2 16" xfId="9858"/>
    <cellStyle name="Title 2 2 17" xfId="9859"/>
    <cellStyle name="Title 2 2 2" xfId="9860"/>
    <cellStyle name="Title 2 2 2 10" xfId="9861"/>
    <cellStyle name="Title 2 2 2 11" xfId="9862"/>
    <cellStyle name="Title 2 2 2 12" xfId="9863"/>
    <cellStyle name="Title 2 2 2 13" xfId="9864"/>
    <cellStyle name="Title 2 2 2 14" xfId="9865"/>
    <cellStyle name="Title 2 2 2 15" xfId="9866"/>
    <cellStyle name="Title 2 2 2 16" xfId="9867"/>
    <cellStyle name="Title 2 2 2 2" xfId="9868"/>
    <cellStyle name="Title 2 2 2 2 2" xfId="9869"/>
    <cellStyle name="Title 2 2 2 2 3" xfId="9870"/>
    <cellStyle name="Title 2 2 2 2 4" xfId="9871"/>
    <cellStyle name="Title 2 2 2 2 5" xfId="9872"/>
    <cellStyle name="Title 2 2 2 2 6" xfId="9873"/>
    <cellStyle name="Title 2 2 2 2 7" xfId="9874"/>
    <cellStyle name="Title 2 2 2 3" xfId="9875"/>
    <cellStyle name="Title 2 2 2 3 2" xfId="9876"/>
    <cellStyle name="Title 2 2 2 4" xfId="9877"/>
    <cellStyle name="Title 2 2 2 5" xfId="9878"/>
    <cellStyle name="Title 2 2 2 6" xfId="9879"/>
    <cellStyle name="Title 2 2 2 7" xfId="9880"/>
    <cellStyle name="Title 2 2 2 8" xfId="9881"/>
    <cellStyle name="Title 2 2 2 9" xfId="9882"/>
    <cellStyle name="Title 2 2 3" xfId="9883"/>
    <cellStyle name="Title 2 2 3 2" xfId="9884"/>
    <cellStyle name="Title 2 2 3 3" xfId="9885"/>
    <cellStyle name="Title 2 2 3 4" xfId="9886"/>
    <cellStyle name="Title 2 2 3 5" xfId="9887"/>
    <cellStyle name="Title 2 2 3 6" xfId="9888"/>
    <cellStyle name="Title 2 2 4" xfId="9889"/>
    <cellStyle name="Title 2 2 5" xfId="9890"/>
    <cellStyle name="Title 2 2 6" xfId="9891"/>
    <cellStyle name="Title 2 2 7" xfId="9892"/>
    <cellStyle name="Title 2 2 8" xfId="9893"/>
    <cellStyle name="Title 2 2 9" xfId="9894"/>
    <cellStyle name="Title 2 20" xfId="9895"/>
    <cellStyle name="Title 2 21" xfId="9896"/>
    <cellStyle name="Title 2 22" xfId="9897"/>
    <cellStyle name="Title 2 23" xfId="9898"/>
    <cellStyle name="Title 2 24" xfId="9899"/>
    <cellStyle name="Title 2 25" xfId="9900"/>
    <cellStyle name="Title 2 26" xfId="9901"/>
    <cellStyle name="Title 2 27" xfId="9902"/>
    <cellStyle name="Title 2 28" xfId="9903"/>
    <cellStyle name="Title 2 29" xfId="9904"/>
    <cellStyle name="Title 2 3" xfId="9905"/>
    <cellStyle name="Title 2 3 2" xfId="9906"/>
    <cellStyle name="Title 2 30" xfId="9907"/>
    <cellStyle name="Title 2 4" xfId="9908"/>
    <cellStyle name="Title 2 5" xfId="9909"/>
    <cellStyle name="Title 2 6" xfId="9910"/>
    <cellStyle name="Title 2 7" xfId="9911"/>
    <cellStyle name="Title 2 8" xfId="9912"/>
    <cellStyle name="Title 2 9" xfId="9913"/>
    <cellStyle name="Title 3" xfId="1171"/>
    <cellStyle name="Title 3 10" xfId="9914"/>
    <cellStyle name="Title 3 11" xfId="9915"/>
    <cellStyle name="Title 3 12" xfId="9916"/>
    <cellStyle name="Title 3 2" xfId="9917"/>
    <cellStyle name="Title 3 3" xfId="9918"/>
    <cellStyle name="Title 3 4" xfId="9919"/>
    <cellStyle name="Title 3 5" xfId="9920"/>
    <cellStyle name="Title 3 6" xfId="9921"/>
    <cellStyle name="Title 3 7" xfId="9922"/>
    <cellStyle name="Title 3 8" xfId="9923"/>
    <cellStyle name="Title 3 9" xfId="9924"/>
    <cellStyle name="Title 4" xfId="1172"/>
    <cellStyle name="Title 4 10" xfId="9925"/>
    <cellStyle name="Title 4 11" xfId="9926"/>
    <cellStyle name="Title 4 12" xfId="9927"/>
    <cellStyle name="Title 4 2" xfId="9928"/>
    <cellStyle name="Title 4 3" xfId="9929"/>
    <cellStyle name="Title 4 4" xfId="9930"/>
    <cellStyle name="Title 4 5" xfId="9931"/>
    <cellStyle name="Title 4 6" xfId="9932"/>
    <cellStyle name="Title 4 7" xfId="9933"/>
    <cellStyle name="Title 4 8" xfId="9934"/>
    <cellStyle name="Title 4 9" xfId="9935"/>
    <cellStyle name="Title 5" xfId="1173"/>
    <cellStyle name="Title 5 10" xfId="9936"/>
    <cellStyle name="Title 5 11" xfId="9937"/>
    <cellStyle name="Title 5 12" xfId="9938"/>
    <cellStyle name="Title 5 2" xfId="9939"/>
    <cellStyle name="Title 5 3" xfId="9940"/>
    <cellStyle name="Title 5 4" xfId="9941"/>
    <cellStyle name="Title 5 5" xfId="9942"/>
    <cellStyle name="Title 5 6" xfId="9943"/>
    <cellStyle name="Title 5 7" xfId="9944"/>
    <cellStyle name="Title 5 8" xfId="9945"/>
    <cellStyle name="Title 5 9" xfId="9946"/>
    <cellStyle name="Title 6" xfId="1174"/>
    <cellStyle name="Title 6 10" xfId="9947"/>
    <cellStyle name="Title 6 11" xfId="9948"/>
    <cellStyle name="Title 6 12" xfId="9949"/>
    <cellStyle name="Title 6 13" xfId="9950"/>
    <cellStyle name="Title 6 14" xfId="9951"/>
    <cellStyle name="Title 6 15" xfId="9952"/>
    <cellStyle name="Title 6 16" xfId="9953"/>
    <cellStyle name="Title 6 17" xfId="9954"/>
    <cellStyle name="Title 6 18" xfId="9955"/>
    <cellStyle name="Title 6 19" xfId="9956"/>
    <cellStyle name="Title 6 2" xfId="1175"/>
    <cellStyle name="Title 6 20" xfId="9957"/>
    <cellStyle name="Title 6 21" xfId="9958"/>
    <cellStyle name="Title 6 22" xfId="9959"/>
    <cellStyle name="Title 6 23" xfId="9960"/>
    <cellStyle name="Title 6 24" xfId="9961"/>
    <cellStyle name="Title 6 25" xfId="9962"/>
    <cellStyle name="Title 6 26" xfId="9963"/>
    <cellStyle name="Title 6 27" xfId="9964"/>
    <cellStyle name="Title 6 28" xfId="9965"/>
    <cellStyle name="Title 6 29" xfId="9966"/>
    <cellStyle name="Title 6 3" xfId="9967"/>
    <cellStyle name="Title 6 30" xfId="9968"/>
    <cellStyle name="Title 6 31" xfId="9969"/>
    <cellStyle name="Title 6 32" xfId="9970"/>
    <cellStyle name="Title 6 33" xfId="9971"/>
    <cellStyle name="Title 6 34" xfId="9972"/>
    <cellStyle name="Title 6 4" xfId="9973"/>
    <cellStyle name="Title 6 5" xfId="9974"/>
    <cellStyle name="Title 6 6" xfId="9975"/>
    <cellStyle name="Title 6 7" xfId="9976"/>
    <cellStyle name="Title 6 8" xfId="9977"/>
    <cellStyle name="Title 6 9" xfId="9978"/>
    <cellStyle name="Title 7" xfId="1176"/>
    <cellStyle name="Title 7 10" xfId="9979"/>
    <cellStyle name="Title 7 11" xfId="9980"/>
    <cellStyle name="Title 7 12" xfId="9981"/>
    <cellStyle name="Title 7 13" xfId="9982"/>
    <cellStyle name="Title 7 14" xfId="9983"/>
    <cellStyle name="Title 7 15" xfId="9984"/>
    <cellStyle name="Title 7 16" xfId="9985"/>
    <cellStyle name="Title 7 17" xfId="9986"/>
    <cellStyle name="Title 7 18" xfId="9987"/>
    <cellStyle name="Title 7 19" xfId="9988"/>
    <cellStyle name="Title 7 2" xfId="1177"/>
    <cellStyle name="Title 7 20" xfId="9989"/>
    <cellStyle name="Title 7 21" xfId="9990"/>
    <cellStyle name="Title 7 22" xfId="9991"/>
    <cellStyle name="Title 7 23" xfId="9992"/>
    <cellStyle name="Title 7 24" xfId="9993"/>
    <cellStyle name="Title 7 25" xfId="9994"/>
    <cellStyle name="Title 7 26" xfId="9995"/>
    <cellStyle name="Title 7 27" xfId="9996"/>
    <cellStyle name="Title 7 28" xfId="9997"/>
    <cellStyle name="Title 7 29" xfId="9998"/>
    <cellStyle name="Title 7 3" xfId="9999"/>
    <cellStyle name="Title 7 30" xfId="10000"/>
    <cellStyle name="Title 7 31" xfId="10001"/>
    <cellStyle name="Title 7 32" xfId="10002"/>
    <cellStyle name="Title 7 33" xfId="10003"/>
    <cellStyle name="Title 7 34" xfId="10004"/>
    <cellStyle name="Title 7 4" xfId="10005"/>
    <cellStyle name="Title 7 5" xfId="10006"/>
    <cellStyle name="Title 7 6" xfId="10007"/>
    <cellStyle name="Title 7 7" xfId="10008"/>
    <cellStyle name="Title 7 8" xfId="10009"/>
    <cellStyle name="Title 7 9" xfId="10010"/>
    <cellStyle name="Title 8" xfId="1178"/>
    <cellStyle name="Title 8 2" xfId="10011"/>
    <cellStyle name="Title 8 3" xfId="10012"/>
    <cellStyle name="Title 8 4" xfId="10013"/>
    <cellStyle name="Title 8 5" xfId="10014"/>
    <cellStyle name="Title 8 6" xfId="10015"/>
    <cellStyle name="Title 9" xfId="10016"/>
    <cellStyle name="Title 9 2" xfId="10017"/>
    <cellStyle name="TitleBars" xfId="1179"/>
    <cellStyle name="Total 1" xfId="1180"/>
    <cellStyle name="total 10" xfId="10018"/>
    <cellStyle name="total 10 2" xfId="10019"/>
    <cellStyle name="total 11" xfId="10020"/>
    <cellStyle name="total 11 2" xfId="10021"/>
    <cellStyle name="total 12" xfId="10022"/>
    <cellStyle name="total 12 2" xfId="10023"/>
    <cellStyle name="total 13" xfId="10024"/>
    <cellStyle name="total 13 2" xfId="10025"/>
    <cellStyle name="total 14" xfId="10026"/>
    <cellStyle name="total 14 2" xfId="10027"/>
    <cellStyle name="total 15" xfId="10028"/>
    <cellStyle name="total 15 2" xfId="10029"/>
    <cellStyle name="total 16" xfId="10030"/>
    <cellStyle name="total 16 2" xfId="10031"/>
    <cellStyle name="total 17" xfId="10032"/>
    <cellStyle name="total 17 2" xfId="10033"/>
    <cellStyle name="total 18" xfId="10034"/>
    <cellStyle name="total 18 2" xfId="10035"/>
    <cellStyle name="total 19" xfId="10036"/>
    <cellStyle name="Total 2" xfId="1181"/>
    <cellStyle name="Total 2 10" xfId="10037"/>
    <cellStyle name="Total 2 11" xfId="10038"/>
    <cellStyle name="Total 2 12" xfId="10039"/>
    <cellStyle name="Total 2 13" xfId="10040"/>
    <cellStyle name="Total 2 14" xfId="10041"/>
    <cellStyle name="Total 2 15" xfId="10042"/>
    <cellStyle name="Total 2 16" xfId="10043"/>
    <cellStyle name="Total 2 17" xfId="10044"/>
    <cellStyle name="Total 2 18" xfId="10045"/>
    <cellStyle name="Total 2 19" xfId="10046"/>
    <cellStyle name="Total 2 2" xfId="1182"/>
    <cellStyle name="Total 2 2 10" xfId="10047"/>
    <cellStyle name="Total 2 2 11" xfId="10048"/>
    <cellStyle name="Total 2 2 12" xfId="10049"/>
    <cellStyle name="Total 2 2 13" xfId="10050"/>
    <cellStyle name="Total 2 2 14" xfId="10051"/>
    <cellStyle name="Total 2 2 15" xfId="10052"/>
    <cellStyle name="Total 2 2 16" xfId="10053"/>
    <cellStyle name="Total 2 2 17" xfId="10054"/>
    <cellStyle name="Total 2 2 18" xfId="10055"/>
    <cellStyle name="Total 2 2 19" xfId="10056"/>
    <cellStyle name="Total 2 2 2" xfId="10057"/>
    <cellStyle name="Total 2 2 2 10" xfId="10058"/>
    <cellStyle name="Total 2 2 2 11" xfId="10059"/>
    <cellStyle name="Total 2 2 2 12" xfId="10060"/>
    <cellStyle name="Total 2 2 2 13" xfId="10061"/>
    <cellStyle name="Total 2 2 2 14" xfId="10062"/>
    <cellStyle name="Total 2 2 2 15" xfId="10063"/>
    <cellStyle name="Total 2 2 2 16" xfId="10064"/>
    <cellStyle name="Total 2 2 2 2" xfId="10065"/>
    <cellStyle name="Total 2 2 2 2 10" xfId="10066"/>
    <cellStyle name="Total 2 2 2 2 11" xfId="10067"/>
    <cellStyle name="Total 2 2 2 2 12" xfId="10068"/>
    <cellStyle name="Total 2 2 2 2 13" xfId="10069"/>
    <cellStyle name="Total 2 2 2 2 14" xfId="10070"/>
    <cellStyle name="Total 2 2 2 2 15" xfId="10071"/>
    <cellStyle name="Total 2 2 2 2 16" xfId="10072"/>
    <cellStyle name="Total 2 2 2 2 17" xfId="10073"/>
    <cellStyle name="Total 2 2 2 2 18" xfId="10074"/>
    <cellStyle name="Total 2 2 2 2 19" xfId="10075"/>
    <cellStyle name="Total 2 2 2 2 2" xfId="10076"/>
    <cellStyle name="Total 2 2 2 2 2 2" xfId="10077"/>
    <cellStyle name="Total 2 2 2 2 2 3" xfId="10078"/>
    <cellStyle name="Total 2 2 2 2 2 4" xfId="10079"/>
    <cellStyle name="Total 2 2 2 2 2 5" xfId="10080"/>
    <cellStyle name="Total 2 2 2 2 2 6" xfId="10081"/>
    <cellStyle name="Total 2 2 2 2 20" xfId="10082"/>
    <cellStyle name="Total 2 2 2 2 21" xfId="10083"/>
    <cellStyle name="Total 2 2 2 2 22" xfId="10084"/>
    <cellStyle name="Total 2 2 2 2 23" xfId="10085"/>
    <cellStyle name="Total 2 2 2 2 24" xfId="10086"/>
    <cellStyle name="Total 2 2 2 2 25" xfId="10087"/>
    <cellStyle name="Total 2 2 2 2 26" xfId="10088"/>
    <cellStyle name="Total 2 2 2 2 27" xfId="10089"/>
    <cellStyle name="Total 2 2 2 2 28" xfId="10090"/>
    <cellStyle name="Total 2 2 2 2 29" xfId="10091"/>
    <cellStyle name="Total 2 2 2 2 3" xfId="10092"/>
    <cellStyle name="Total 2 2 2 2 3 2" xfId="10093"/>
    <cellStyle name="Total 2 2 2 2 3 3" xfId="10094"/>
    <cellStyle name="Total 2 2 2 2 3 4" xfId="10095"/>
    <cellStyle name="Total 2 2 2 2 3 5" xfId="10096"/>
    <cellStyle name="Total 2 2 2 2 3 6" xfId="10097"/>
    <cellStyle name="Total 2 2 2 2 4" xfId="10098"/>
    <cellStyle name="Total 2 2 2 2 5" xfId="10099"/>
    <cellStyle name="Total 2 2 2 2 6" xfId="10100"/>
    <cellStyle name="Total 2 2 2 2 7" xfId="10101"/>
    <cellStyle name="Total 2 2 2 2 8" xfId="10102"/>
    <cellStyle name="Total 2 2 2 2 9" xfId="10103"/>
    <cellStyle name="Total 2 2 2 3" xfId="10104"/>
    <cellStyle name="Total 2 2 2 3 2" xfId="10105"/>
    <cellStyle name="Total 2 2 2 3 3" xfId="10106"/>
    <cellStyle name="Total 2 2 2 3 4" xfId="10107"/>
    <cellStyle name="Total 2 2 2 3 5" xfId="10108"/>
    <cellStyle name="Total 2 2 2 3 6" xfId="10109"/>
    <cellStyle name="Total 2 2 2 4" xfId="10110"/>
    <cellStyle name="Total 2 2 2 5" xfId="10111"/>
    <cellStyle name="Total 2 2 2 6" xfId="10112"/>
    <cellStyle name="Total 2 2 2 7" xfId="10113"/>
    <cellStyle name="Total 2 2 2 8" xfId="10114"/>
    <cellStyle name="Total 2 2 2 9" xfId="10115"/>
    <cellStyle name="Total 2 2 20" xfId="10116"/>
    <cellStyle name="Total 2 2 21" xfId="10117"/>
    <cellStyle name="Total 2 2 22" xfId="10118"/>
    <cellStyle name="Total 2 2 23" xfId="10119"/>
    <cellStyle name="Total 2 2 24" xfId="10120"/>
    <cellStyle name="Total 2 2 25" xfId="10121"/>
    <cellStyle name="Total 2 2 26" xfId="10122"/>
    <cellStyle name="Total 2 2 27" xfId="10123"/>
    <cellStyle name="Total 2 2 28" xfId="10124"/>
    <cellStyle name="Total 2 2 29" xfId="10125"/>
    <cellStyle name="Total 2 2 3" xfId="10126"/>
    <cellStyle name="Total 2 2 3 2" xfId="10127"/>
    <cellStyle name="Total 2 2 3 3" xfId="10128"/>
    <cellStyle name="Total 2 2 3 4" xfId="10129"/>
    <cellStyle name="Total 2 2 3 5" xfId="10130"/>
    <cellStyle name="Total 2 2 3 6" xfId="10131"/>
    <cellStyle name="total 2 2 30" xfId="10132"/>
    <cellStyle name="Total 2 2 31" xfId="10133"/>
    <cellStyle name="Total 2 2 32" xfId="10134"/>
    <cellStyle name="Total 2 2 4" xfId="10135"/>
    <cellStyle name="Total 2 2 5" xfId="10136"/>
    <cellStyle name="Total 2 2 6" xfId="10137"/>
    <cellStyle name="Total 2 2 7" xfId="10138"/>
    <cellStyle name="Total 2 2 8" xfId="10139"/>
    <cellStyle name="Total 2 2 9" xfId="10140"/>
    <cellStyle name="Total 2 20" xfId="10141"/>
    <cellStyle name="Total 2 21" xfId="10142"/>
    <cellStyle name="total 2 22" xfId="10143"/>
    <cellStyle name="total 2 23" xfId="10144"/>
    <cellStyle name="total 2 24" xfId="10145"/>
    <cellStyle name="total 2 25" xfId="10146"/>
    <cellStyle name="Total 2 26" xfId="10147"/>
    <cellStyle name="Total 2 27" xfId="10148"/>
    <cellStyle name="Total 2 28" xfId="10149"/>
    <cellStyle name="Total 2 29" xfId="10150"/>
    <cellStyle name="total 2 3" xfId="10151"/>
    <cellStyle name="total 2 3 10" xfId="10152"/>
    <cellStyle name="total 2 3 11" xfId="10153"/>
    <cellStyle name="total 2 3 12" xfId="10154"/>
    <cellStyle name="total 2 3 2" xfId="10155"/>
    <cellStyle name="total 2 3 3" xfId="10156"/>
    <cellStyle name="total 2 3 4" xfId="10157"/>
    <cellStyle name="total 2 3 5" xfId="10158"/>
    <cellStyle name="total 2 3 6" xfId="10159"/>
    <cellStyle name="total 2 3 7" xfId="10160"/>
    <cellStyle name="total 2 3 8" xfId="10161"/>
    <cellStyle name="total 2 3 9" xfId="10162"/>
    <cellStyle name="Total 2 30" xfId="10163"/>
    <cellStyle name="Total 2 4" xfId="10164"/>
    <cellStyle name="Total 2 4 2" xfId="10165"/>
    <cellStyle name="Total 2 4 3" xfId="10166"/>
    <cellStyle name="Total 2 4 4" xfId="10167"/>
    <cellStyle name="total 2 4 5" xfId="10168"/>
    <cellStyle name="Total 2 5" xfId="10169"/>
    <cellStyle name="total 2 5 2" xfId="10170"/>
    <cellStyle name="Total 2 6" xfId="10171"/>
    <cellStyle name="total 2 6 2" xfId="10172"/>
    <cellStyle name="Total 2 7" xfId="10173"/>
    <cellStyle name="total 2 7 2" xfId="10174"/>
    <cellStyle name="Total 2 8" xfId="10175"/>
    <cellStyle name="total 2 8 2" xfId="10176"/>
    <cellStyle name="Total 2 9" xfId="10177"/>
    <cellStyle name="total 2 9 2" xfId="10178"/>
    <cellStyle name="total 20" xfId="10179"/>
    <cellStyle name="total 21" xfId="10180"/>
    <cellStyle name="total 22" xfId="10181"/>
    <cellStyle name="total 23" xfId="10182"/>
    <cellStyle name="total 24" xfId="10183"/>
    <cellStyle name="total 25" xfId="10184"/>
    <cellStyle name="total 26" xfId="10185"/>
    <cellStyle name="total 27" xfId="10186"/>
    <cellStyle name="total 28" xfId="10187"/>
    <cellStyle name="total 29" xfId="10188"/>
    <cellStyle name="Total 3" xfId="1183"/>
    <cellStyle name="Total 3 10" xfId="10189"/>
    <cellStyle name="Total 3 11" xfId="10190"/>
    <cellStyle name="Total 3 12" xfId="10191"/>
    <cellStyle name="total 3 13" xfId="10192"/>
    <cellStyle name="Total 3 14" xfId="10193"/>
    <cellStyle name="Total 3 15" xfId="10194"/>
    <cellStyle name="Total 3 16" xfId="10195"/>
    <cellStyle name="Total 3 17" xfId="10196"/>
    <cellStyle name="Total 3 18" xfId="10197"/>
    <cellStyle name="Total 3 19" xfId="10198"/>
    <cellStyle name="Total 3 2" xfId="1184"/>
    <cellStyle name="Total 3 2 10" xfId="10199"/>
    <cellStyle name="Total 3 2 11" xfId="10200"/>
    <cellStyle name="Total 3 2 12" xfId="10201"/>
    <cellStyle name="Total 3 2 13" xfId="10202"/>
    <cellStyle name="Total 3 2 14" xfId="10203"/>
    <cellStyle name="Total 3 2 15" xfId="10204"/>
    <cellStyle name="Total 3 2 16" xfId="10205"/>
    <cellStyle name="Total 3 2 17" xfId="10206"/>
    <cellStyle name="Total 3 2 18" xfId="10207"/>
    <cellStyle name="Total 3 2 19" xfId="10208"/>
    <cellStyle name="Total 3 2 2" xfId="10209"/>
    <cellStyle name="Total 3 2 20" xfId="10210"/>
    <cellStyle name="Total 3 2 21" xfId="10211"/>
    <cellStyle name="Total 3 2 22" xfId="10212"/>
    <cellStyle name="Total 3 2 23" xfId="10213"/>
    <cellStyle name="Total 3 2 24" xfId="10214"/>
    <cellStyle name="Total 3 2 25" xfId="10215"/>
    <cellStyle name="Total 3 2 26" xfId="10216"/>
    <cellStyle name="Total 3 2 27" xfId="10217"/>
    <cellStyle name="Total 3 2 28" xfId="10218"/>
    <cellStyle name="Total 3 2 29" xfId="10219"/>
    <cellStyle name="Total 3 2 3" xfId="10220"/>
    <cellStyle name="Total 3 2 30" xfId="10221"/>
    <cellStyle name="Total 3 2 31" xfId="10222"/>
    <cellStyle name="Total 3 2 32" xfId="10223"/>
    <cellStyle name="total 3 2 33" xfId="10224"/>
    <cellStyle name="Total 3 2 34" xfId="10225"/>
    <cellStyle name="Total 3 2 4" xfId="10226"/>
    <cellStyle name="Total 3 2 5" xfId="10227"/>
    <cellStyle name="Total 3 2 6" xfId="10228"/>
    <cellStyle name="Total 3 2 7" xfId="10229"/>
    <cellStyle name="Total 3 2 8" xfId="10230"/>
    <cellStyle name="Total 3 2 9" xfId="10231"/>
    <cellStyle name="Total 3 20" xfId="10232"/>
    <cellStyle name="Total 3 21" xfId="10233"/>
    <cellStyle name="Total 3 22" xfId="10234"/>
    <cellStyle name="Total 3 23" xfId="10235"/>
    <cellStyle name="Total 3 24" xfId="10236"/>
    <cellStyle name="Total 3 25" xfId="10237"/>
    <cellStyle name="Total 3 26" xfId="10238"/>
    <cellStyle name="Total 3 27" xfId="10239"/>
    <cellStyle name="Total 3 3" xfId="10240"/>
    <cellStyle name="Total 3 3 10" xfId="10241"/>
    <cellStyle name="total 3 3 11" xfId="10242"/>
    <cellStyle name="Total 3 3 12" xfId="10243"/>
    <cellStyle name="Total 3 3 13" xfId="10244"/>
    <cellStyle name="Total 3 3 14" xfId="10245"/>
    <cellStyle name="Total 3 3 15" xfId="10246"/>
    <cellStyle name="Total 3 3 16" xfId="10247"/>
    <cellStyle name="Total 3 3 17" xfId="10248"/>
    <cellStyle name="Total 3 3 18" xfId="10249"/>
    <cellStyle name="Total 3 3 19" xfId="10250"/>
    <cellStyle name="Total 3 3 2" xfId="10251"/>
    <cellStyle name="Total 3 3 20" xfId="10252"/>
    <cellStyle name="Total 3 3 21" xfId="10253"/>
    <cellStyle name="Total 3 3 22" xfId="10254"/>
    <cellStyle name="Total 3 3 23" xfId="10255"/>
    <cellStyle name="Total 3 3 3" xfId="10256"/>
    <cellStyle name="Total 3 3 4" xfId="10257"/>
    <cellStyle name="Total 3 3 5" xfId="10258"/>
    <cellStyle name="Total 3 3 6" xfId="10259"/>
    <cellStyle name="Total 3 3 7" xfId="10260"/>
    <cellStyle name="Total 3 3 8" xfId="10261"/>
    <cellStyle name="Total 3 3 9" xfId="10262"/>
    <cellStyle name="Total 3 4" xfId="10263"/>
    <cellStyle name="total 3 4 2" xfId="10264"/>
    <cellStyle name="Total 3 5" xfId="10265"/>
    <cellStyle name="total 3 5 2" xfId="10266"/>
    <cellStyle name="Total 3 6" xfId="10267"/>
    <cellStyle name="total 3 6 2" xfId="10268"/>
    <cellStyle name="Total 3 7" xfId="10269"/>
    <cellStyle name="Total 3 8" xfId="10270"/>
    <cellStyle name="Total 3 9" xfId="10271"/>
    <cellStyle name="total 30" xfId="10272"/>
    <cellStyle name="total 31" xfId="10273"/>
    <cellStyle name="total 32" xfId="10274"/>
    <cellStyle name="total 33" xfId="10275"/>
    <cellStyle name="Total 34" xfId="10276"/>
    <cellStyle name="Total 35" xfId="10277"/>
    <cellStyle name="Total 36" xfId="10278"/>
    <cellStyle name="Total 37" xfId="10279"/>
    <cellStyle name="Total 38" xfId="10280"/>
    <cellStyle name="Total 39" xfId="10281"/>
    <cellStyle name="Total 4" xfId="1185"/>
    <cellStyle name="Total 4 10" xfId="10282"/>
    <cellStyle name="total 4 11" xfId="10283"/>
    <cellStyle name="Total 4 12" xfId="10284"/>
    <cellStyle name="Total 4 13" xfId="10285"/>
    <cellStyle name="Total 4 14" xfId="10286"/>
    <cellStyle name="Total 4 15" xfId="10287"/>
    <cellStyle name="Total 4 16" xfId="10288"/>
    <cellStyle name="Total 4 17" xfId="10289"/>
    <cellStyle name="Total 4 18" xfId="10290"/>
    <cellStyle name="Total 4 19" xfId="10291"/>
    <cellStyle name="Total 4 2" xfId="1186"/>
    <cellStyle name="Total 4 20" xfId="10292"/>
    <cellStyle name="Total 4 21" xfId="10293"/>
    <cellStyle name="Total 4 22" xfId="10294"/>
    <cellStyle name="Total 4 23" xfId="10295"/>
    <cellStyle name="Total 4 24" xfId="10296"/>
    <cellStyle name="Total 4 25" xfId="10297"/>
    <cellStyle name="Total 4 3" xfId="10298"/>
    <cellStyle name="Total 4 4" xfId="10299"/>
    <cellStyle name="Total 4 5" xfId="10300"/>
    <cellStyle name="Total 4 6" xfId="10301"/>
    <cellStyle name="Total 4 7" xfId="10302"/>
    <cellStyle name="Total 4 8" xfId="10303"/>
    <cellStyle name="Total 4 9" xfId="10304"/>
    <cellStyle name="Total 40" xfId="10305"/>
    <cellStyle name="Total 41" xfId="10306"/>
    <cellStyle name="Total 42" xfId="10307"/>
    <cellStyle name="Total 43" xfId="10308"/>
    <cellStyle name="Total 44" xfId="10309"/>
    <cellStyle name="Total 45" xfId="10310"/>
    <cellStyle name="Total 46" xfId="10311"/>
    <cellStyle name="Total 47" xfId="10312"/>
    <cellStyle name="Total 48" xfId="10313"/>
    <cellStyle name="Total 49" xfId="10314"/>
    <cellStyle name="Total 5" xfId="1187"/>
    <cellStyle name="Total 5 10" xfId="10315"/>
    <cellStyle name="total 5 11" xfId="10316"/>
    <cellStyle name="Total 5 12" xfId="10317"/>
    <cellStyle name="Total 5 13" xfId="10318"/>
    <cellStyle name="Total 5 14" xfId="10319"/>
    <cellStyle name="Total 5 15" xfId="10320"/>
    <cellStyle name="Total 5 16" xfId="10321"/>
    <cellStyle name="Total 5 17" xfId="10322"/>
    <cellStyle name="Total 5 18" xfId="10323"/>
    <cellStyle name="Total 5 19" xfId="10324"/>
    <cellStyle name="Total 5 2" xfId="1188"/>
    <cellStyle name="Total 5 20" xfId="10325"/>
    <cellStyle name="Total 5 21" xfId="10326"/>
    <cellStyle name="Total 5 22" xfId="10327"/>
    <cellStyle name="Total 5 23" xfId="10328"/>
    <cellStyle name="total 5 24" xfId="10329"/>
    <cellStyle name="total 5 25" xfId="10330"/>
    <cellStyle name="Total 5 3" xfId="10331"/>
    <cellStyle name="Total 5 4" xfId="10332"/>
    <cellStyle name="Total 5 5" xfId="10333"/>
    <cellStyle name="Total 5 6" xfId="10334"/>
    <cellStyle name="Total 5 7" xfId="10335"/>
    <cellStyle name="Total 5 8" xfId="10336"/>
    <cellStyle name="Total 5 9" xfId="10337"/>
    <cellStyle name="Total 50" xfId="10338"/>
    <cellStyle name="Total 51" xfId="10339"/>
    <cellStyle name="Total 52" xfId="10340"/>
    <cellStyle name="Total 53" xfId="10341"/>
    <cellStyle name="Total 54" xfId="10342"/>
    <cellStyle name="Total 55" xfId="10343"/>
    <cellStyle name="Total 56" xfId="10344"/>
    <cellStyle name="Total 57" xfId="10345"/>
    <cellStyle name="Total 58" xfId="10346"/>
    <cellStyle name="Total 59" xfId="10347"/>
    <cellStyle name="Total 6" xfId="1189"/>
    <cellStyle name="Total 6 10" xfId="10348"/>
    <cellStyle name="total 6 11" xfId="10349"/>
    <cellStyle name="Total 6 12" xfId="10350"/>
    <cellStyle name="Total 6 13" xfId="10351"/>
    <cellStyle name="Total 6 14" xfId="10352"/>
    <cellStyle name="Total 6 15" xfId="10353"/>
    <cellStyle name="Total 6 16" xfId="10354"/>
    <cellStyle name="Total 6 17" xfId="10355"/>
    <cellStyle name="Total 6 18" xfId="10356"/>
    <cellStyle name="Total 6 19" xfId="10357"/>
    <cellStyle name="Total 6 2" xfId="1190"/>
    <cellStyle name="Total 6 20" xfId="10358"/>
    <cellStyle name="Total 6 21" xfId="10359"/>
    <cellStyle name="Total 6 22" xfId="10360"/>
    <cellStyle name="Total 6 23" xfId="10361"/>
    <cellStyle name="total 6 24" xfId="10362"/>
    <cellStyle name="total 6 25" xfId="10363"/>
    <cellStyle name="Total 6 3" xfId="10364"/>
    <cellStyle name="Total 6 4" xfId="10365"/>
    <cellStyle name="Total 6 5" xfId="10366"/>
    <cellStyle name="Total 6 6" xfId="10367"/>
    <cellStyle name="Total 6 7" xfId="10368"/>
    <cellStyle name="Total 6 8" xfId="10369"/>
    <cellStyle name="Total 6 9" xfId="10370"/>
    <cellStyle name="Total 60" xfId="10371"/>
    <cellStyle name="Total 61" xfId="10372"/>
    <cellStyle name="Total 62" xfId="10373"/>
    <cellStyle name="Total 63" xfId="10374"/>
    <cellStyle name="Total 64" xfId="10375"/>
    <cellStyle name="Total 65" xfId="10376"/>
    <cellStyle name="Total 66" xfId="10377"/>
    <cellStyle name="Total 67" xfId="10378"/>
    <cellStyle name="Total 68" xfId="10379"/>
    <cellStyle name="Total 69" xfId="10380"/>
    <cellStyle name="Total 7" xfId="1191"/>
    <cellStyle name="Total 7 10" xfId="10381"/>
    <cellStyle name="total 7 11" xfId="10382"/>
    <cellStyle name="Total 7 12" xfId="10383"/>
    <cellStyle name="Total 7 13" xfId="10384"/>
    <cellStyle name="Total 7 14" xfId="10385"/>
    <cellStyle name="Total 7 15" xfId="10386"/>
    <cellStyle name="Total 7 16" xfId="10387"/>
    <cellStyle name="Total 7 17" xfId="10388"/>
    <cellStyle name="Total 7 18" xfId="10389"/>
    <cellStyle name="Total 7 19" xfId="10390"/>
    <cellStyle name="Total 7 2" xfId="1192"/>
    <cellStyle name="Total 7 20" xfId="10391"/>
    <cellStyle name="Total 7 21" xfId="10392"/>
    <cellStyle name="Total 7 22" xfId="10393"/>
    <cellStyle name="Total 7 23" xfId="10394"/>
    <cellStyle name="total 7 24" xfId="10395"/>
    <cellStyle name="total 7 25" xfId="10396"/>
    <cellStyle name="Total 7 3" xfId="10397"/>
    <cellStyle name="Total 7 4" xfId="10398"/>
    <cellStyle name="Total 7 5" xfId="10399"/>
    <cellStyle name="Total 7 6" xfId="10400"/>
    <cellStyle name="Total 7 7" xfId="10401"/>
    <cellStyle name="Total 7 8" xfId="10402"/>
    <cellStyle name="Total 7 9" xfId="10403"/>
    <cellStyle name="Total 70" xfId="10404"/>
    <cellStyle name="Total 71" xfId="10405"/>
    <cellStyle name="Total 72" xfId="10406"/>
    <cellStyle name="Total 73" xfId="10407"/>
    <cellStyle name="Total 74" xfId="10408"/>
    <cellStyle name="Total 75" xfId="10409"/>
    <cellStyle name="Total 76" xfId="10410"/>
    <cellStyle name="Total 77" xfId="10411"/>
    <cellStyle name="Total 78" xfId="10412"/>
    <cellStyle name="Total 79" xfId="10413"/>
    <cellStyle name="Total 8" xfId="1193"/>
    <cellStyle name="Total 8 10" xfId="10414"/>
    <cellStyle name="Total 8 11" xfId="10415"/>
    <cellStyle name="Total 8 12" xfId="10416"/>
    <cellStyle name="Total 8 13" xfId="10417"/>
    <cellStyle name="Total 8 14" xfId="10418"/>
    <cellStyle name="Total 8 15" xfId="10419"/>
    <cellStyle name="Total 8 16" xfId="10420"/>
    <cellStyle name="Total 8 17" xfId="10421"/>
    <cellStyle name="Total 8 18" xfId="10422"/>
    <cellStyle name="Total 8 19" xfId="10423"/>
    <cellStyle name="Total 8 2" xfId="10424"/>
    <cellStyle name="Total 8 20" xfId="10425"/>
    <cellStyle name="Total 8 21" xfId="10426"/>
    <cellStyle name="Total 8 22" xfId="10427"/>
    <cellStyle name="Total 8 23" xfId="10428"/>
    <cellStyle name="Total 8 24" xfId="10429"/>
    <cellStyle name="Total 8 25" xfId="10430"/>
    <cellStyle name="Total 8 26" xfId="10431"/>
    <cellStyle name="Total 8 27" xfId="10432"/>
    <cellStyle name="Total 8 28" xfId="10433"/>
    <cellStyle name="Total 8 29" xfId="10434"/>
    <cellStyle name="Total 8 3" xfId="10435"/>
    <cellStyle name="Total 8 30" xfId="10436"/>
    <cellStyle name="Total 8 31" xfId="10437"/>
    <cellStyle name="Total 8 32" xfId="10438"/>
    <cellStyle name="total 8 33" xfId="10439"/>
    <cellStyle name="Total 8 34" xfId="10440"/>
    <cellStyle name="total 8 35" xfId="10441"/>
    <cellStyle name="total 8 36" xfId="10442"/>
    <cellStyle name="Total 8 4" xfId="10443"/>
    <cellStyle name="Total 8 5" xfId="10444"/>
    <cellStyle name="Total 8 6" xfId="10445"/>
    <cellStyle name="Total 8 7" xfId="10446"/>
    <cellStyle name="Total 8 8" xfId="10447"/>
    <cellStyle name="Total 8 9" xfId="10448"/>
    <cellStyle name="Total 80" xfId="10449"/>
    <cellStyle name="Total 81" xfId="10450"/>
    <cellStyle name="Total 82" xfId="10451"/>
    <cellStyle name="total 83" xfId="10452"/>
    <cellStyle name="Total 84" xfId="78"/>
    <cellStyle name="total 9" xfId="10453"/>
    <cellStyle name="total 9 2" xfId="10454"/>
    <cellStyle name="total 9 3" xfId="10455"/>
    <cellStyle name="Tusental (0)_pldt" xfId="1194"/>
    <cellStyle name="Tusental_pldt" xfId="1195"/>
    <cellStyle name="UNDERLINE" xfId="128"/>
    <cellStyle name="UNDERLINE 10" xfId="10456"/>
    <cellStyle name="UNDERLINE 11" xfId="10457"/>
    <cellStyle name="UNDERLINE 12" xfId="10458"/>
    <cellStyle name="UNDERLINE 13" xfId="10459"/>
    <cellStyle name="UNDERLINE 14" xfId="10460"/>
    <cellStyle name="UNDERLINE 15" xfId="10461"/>
    <cellStyle name="UNDERLINE 16" xfId="10462"/>
    <cellStyle name="UNDERLINE 17" xfId="10463"/>
    <cellStyle name="UNDERLINE 18" xfId="10464"/>
    <cellStyle name="UNDERLINE 19" xfId="10465"/>
    <cellStyle name="UNDERLINE 2" xfId="10466"/>
    <cellStyle name="UNDERLINE 2 2" xfId="10467"/>
    <cellStyle name="UNDERLINE 2 3" xfId="10468"/>
    <cellStyle name="UNDERLINE 20" xfId="10469"/>
    <cellStyle name="UNDERLINE 21" xfId="10470"/>
    <cellStyle name="UNDERLINE 22" xfId="10471"/>
    <cellStyle name="UNDERLINE 23" xfId="10472"/>
    <cellStyle name="UNDERLINE 24" xfId="10473"/>
    <cellStyle name="UNDERLINE 25" xfId="10474"/>
    <cellStyle name="UNDERLINE 26" xfId="10475"/>
    <cellStyle name="UNDERLINE 27" xfId="10476"/>
    <cellStyle name="UNDERLINE 28" xfId="10477"/>
    <cellStyle name="UNDERLINE 29" xfId="10478"/>
    <cellStyle name="UNDERLINE 3" xfId="10479"/>
    <cellStyle name="UNDERLINE 30" xfId="10480"/>
    <cellStyle name="UNDERLINE 31" xfId="10481"/>
    <cellStyle name="UNDERLINE 32" xfId="10482"/>
    <cellStyle name="UNDERLINE 33" xfId="10483"/>
    <cellStyle name="UNDERLINE 34" xfId="10484"/>
    <cellStyle name="UNDERLINE 35" xfId="10485"/>
    <cellStyle name="UNDERLINE 4" xfId="10486"/>
    <cellStyle name="UNDERLINE 5" xfId="10487"/>
    <cellStyle name="UNDERLINE 6" xfId="10488"/>
    <cellStyle name="UNDERLINE 7" xfId="10489"/>
    <cellStyle name="UNDERLINE 8" xfId="10490"/>
    <cellStyle name="UNDERLINE 9" xfId="10491"/>
    <cellStyle name="unique" xfId="1196"/>
    <cellStyle name="Usual" xfId="1197"/>
    <cellStyle name="Valuta (0)_pldt" xfId="1198"/>
    <cellStyle name="Valuta_pldt" xfId="1199"/>
    <cellStyle name="Warning" xfId="1200"/>
    <cellStyle name="Warning Text 10" xfId="10492"/>
    <cellStyle name="Warning Text 11" xfId="10493"/>
    <cellStyle name="Warning Text 12" xfId="79"/>
    <cellStyle name="Warning Text 2" xfId="1201"/>
    <cellStyle name="Warning Text 2 10" xfId="10494"/>
    <cellStyle name="Warning Text 2 11" xfId="10495"/>
    <cellStyle name="Warning Text 2 12" xfId="10496"/>
    <cellStyle name="Warning Text 2 13" xfId="10497"/>
    <cellStyle name="Warning Text 2 14" xfId="10498"/>
    <cellStyle name="Warning Text 2 15" xfId="10499"/>
    <cellStyle name="Warning Text 2 16" xfId="10500"/>
    <cellStyle name="Warning Text 2 17" xfId="10501"/>
    <cellStyle name="Warning Text 2 18" xfId="10502"/>
    <cellStyle name="Warning Text 2 19" xfId="10503"/>
    <cellStyle name="Warning Text 2 2" xfId="1202"/>
    <cellStyle name="Warning Text 2 2 2" xfId="10504"/>
    <cellStyle name="Warning Text 2 2 3" xfId="10505"/>
    <cellStyle name="Warning Text 2 2 4" xfId="10506"/>
    <cellStyle name="Warning Text 2 20" xfId="10507"/>
    <cellStyle name="Warning Text 2 21" xfId="10508"/>
    <cellStyle name="Warning Text 2 22" xfId="10509"/>
    <cellStyle name="Warning Text 2 23" xfId="10510"/>
    <cellStyle name="Warning Text 2 24" xfId="10511"/>
    <cellStyle name="Warning Text 2 25" xfId="10512"/>
    <cellStyle name="Warning Text 2 3" xfId="10513"/>
    <cellStyle name="Warning Text 2 4" xfId="10514"/>
    <cellStyle name="Warning Text 2 5" xfId="10515"/>
    <cellStyle name="Warning Text 2 6" xfId="10516"/>
    <cellStyle name="Warning Text 2 7" xfId="10517"/>
    <cellStyle name="Warning Text 2 8" xfId="10518"/>
    <cellStyle name="Warning Text 2 9" xfId="10519"/>
    <cellStyle name="Warning Text 3" xfId="1203"/>
    <cellStyle name="Warning Text 3 10" xfId="10520"/>
    <cellStyle name="Warning Text 3 11" xfId="10521"/>
    <cellStyle name="Warning Text 3 12" xfId="10522"/>
    <cellStyle name="Warning Text 3 2" xfId="10523"/>
    <cellStyle name="Warning Text 3 3" xfId="10524"/>
    <cellStyle name="Warning Text 3 4" xfId="10525"/>
    <cellStyle name="Warning Text 3 5" xfId="10526"/>
    <cellStyle name="Warning Text 3 6" xfId="10527"/>
    <cellStyle name="Warning Text 3 7" xfId="10528"/>
    <cellStyle name="Warning Text 3 8" xfId="10529"/>
    <cellStyle name="Warning Text 3 9" xfId="10530"/>
    <cellStyle name="Warning Text 4" xfId="1204"/>
    <cellStyle name="Warning Text 4 10" xfId="10531"/>
    <cellStyle name="Warning Text 4 11" xfId="10532"/>
    <cellStyle name="Warning Text 4 12" xfId="10533"/>
    <cellStyle name="Warning Text 4 2" xfId="10534"/>
    <cellStyle name="Warning Text 4 3" xfId="10535"/>
    <cellStyle name="Warning Text 4 4" xfId="10536"/>
    <cellStyle name="Warning Text 4 5" xfId="10537"/>
    <cellStyle name="Warning Text 4 6" xfId="10538"/>
    <cellStyle name="Warning Text 4 7" xfId="10539"/>
    <cellStyle name="Warning Text 4 8" xfId="10540"/>
    <cellStyle name="Warning Text 4 9" xfId="10541"/>
    <cellStyle name="Warning Text 5" xfId="1205"/>
    <cellStyle name="Warning Text 5 10" xfId="10542"/>
    <cellStyle name="Warning Text 5 11" xfId="10543"/>
    <cellStyle name="Warning Text 5 12" xfId="10544"/>
    <cellStyle name="Warning Text 5 2" xfId="10545"/>
    <cellStyle name="Warning Text 5 3" xfId="10546"/>
    <cellStyle name="Warning Text 5 4" xfId="10547"/>
    <cellStyle name="Warning Text 5 5" xfId="10548"/>
    <cellStyle name="Warning Text 5 6" xfId="10549"/>
    <cellStyle name="Warning Text 5 7" xfId="10550"/>
    <cellStyle name="Warning Text 5 8" xfId="10551"/>
    <cellStyle name="Warning Text 5 9" xfId="10552"/>
    <cellStyle name="Warning Text 6" xfId="1206"/>
    <cellStyle name="Warning Text 6 2" xfId="1207"/>
    <cellStyle name="Warning Text 7" xfId="1208"/>
    <cellStyle name="Warning Text 8" xfId="10553"/>
    <cellStyle name="Warning Text 9" xfId="10554"/>
    <cellStyle name="콤마 [0]_laroux" xfId="1209"/>
    <cellStyle name="콤마_laroux" xfId="1210"/>
    <cellStyle name="통화 [0]_laroux" xfId="1211"/>
    <cellStyle name="통화_laroux" xfId="1212"/>
    <cellStyle name="표준_laroux" xfId="12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17"/>
      <color rgb="FFE6E6E6"/>
      <color rgb="FFFF6600"/>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66"/>
  <sheetViews>
    <sheetView showGridLines="0" tabSelected="1" zoomScaleNormal="100" zoomScaleSheetLayoutView="115" workbookViewId="0"/>
  </sheetViews>
  <sheetFormatPr defaultColWidth="9.140625" defaultRowHeight="11.1" customHeight="1"/>
  <cols>
    <col min="1" max="1" width="30.7109375" style="120" customWidth="1"/>
    <col min="2" max="2" width="10.85546875" style="432" customWidth="1"/>
    <col min="3" max="3" width="9.28515625" style="432" bestFit="1" customWidth="1"/>
    <col min="4" max="4" width="8.7109375" style="432" customWidth="1"/>
    <col min="5" max="5" width="9.28515625" style="432" customWidth="1"/>
    <col min="6" max="16384" width="9.140625" style="120"/>
  </cols>
  <sheetData>
    <row r="1" spans="1:5" ht="11.25">
      <c r="A1" s="189" t="s">
        <v>233</v>
      </c>
    </row>
    <row r="2" spans="1:5" ht="11.25">
      <c r="A2" s="189" t="s">
        <v>181</v>
      </c>
    </row>
    <row r="3" spans="1:5" ht="11.25"/>
    <row r="4" spans="1:5" ht="67.5">
      <c r="A4" s="121"/>
      <c r="B4" s="186" t="s">
        <v>196</v>
      </c>
      <c r="C4" s="187" t="s">
        <v>197</v>
      </c>
      <c r="D4" s="185" t="s">
        <v>198</v>
      </c>
      <c r="E4" s="188" t="s">
        <v>199</v>
      </c>
    </row>
    <row r="5" spans="1:5" ht="11.25">
      <c r="A5" s="122" t="s">
        <v>8</v>
      </c>
      <c r="B5" s="439"/>
      <c r="C5" s="434"/>
      <c r="D5" s="434"/>
      <c r="E5" s="334"/>
    </row>
    <row r="6" spans="1:5" ht="22.5">
      <c r="A6" s="123" t="s">
        <v>275</v>
      </c>
      <c r="B6" s="433"/>
      <c r="C6" s="434"/>
      <c r="D6" s="434"/>
      <c r="E6" s="72"/>
    </row>
    <row r="7" spans="1:5" ht="11.25">
      <c r="A7" s="175" t="s">
        <v>144</v>
      </c>
      <c r="B7" s="433"/>
      <c r="C7" s="434">
        <v>361420</v>
      </c>
      <c r="D7" s="434"/>
      <c r="E7" s="72">
        <f>C7+D7</f>
        <v>361420</v>
      </c>
    </row>
    <row r="8" spans="1:5" ht="11.25">
      <c r="A8" s="176" t="s">
        <v>3</v>
      </c>
      <c r="B8" s="433">
        <v>3197797</v>
      </c>
      <c r="C8" s="434">
        <v>3199703</v>
      </c>
      <c r="D8" s="434">
        <v>-16143</v>
      </c>
      <c r="E8" s="72">
        <f t="shared" ref="E8:E13" si="0">C8+D8</f>
        <v>3183560</v>
      </c>
    </row>
    <row r="9" spans="1:5" ht="11.25">
      <c r="A9" s="176" t="s">
        <v>145</v>
      </c>
      <c r="B9" s="433">
        <v>154642</v>
      </c>
      <c r="C9" s="434">
        <v>128294</v>
      </c>
      <c r="D9" s="434">
        <v>-13682</v>
      </c>
      <c r="E9" s="72">
        <f t="shared" si="0"/>
        <v>114612</v>
      </c>
    </row>
    <row r="10" spans="1:5" ht="11.25">
      <c r="A10" s="176" t="s">
        <v>146</v>
      </c>
      <c r="B10" s="433">
        <v>111619</v>
      </c>
      <c r="C10" s="434">
        <v>112589</v>
      </c>
      <c r="D10" s="434">
        <v>15600</v>
      </c>
      <c r="E10" s="72">
        <f t="shared" si="0"/>
        <v>128189</v>
      </c>
    </row>
    <row r="11" spans="1:5" ht="22.5">
      <c r="A11" s="126" t="s">
        <v>276</v>
      </c>
      <c r="B11" s="433"/>
      <c r="C11" s="434"/>
      <c r="D11" s="434"/>
      <c r="E11" s="72"/>
    </row>
    <row r="12" spans="1:5" ht="11.25">
      <c r="A12" s="175" t="s">
        <v>144</v>
      </c>
      <c r="B12" s="433">
        <v>0</v>
      </c>
      <c r="C12" s="434">
        <v>58299</v>
      </c>
      <c r="D12" s="434">
        <v>0</v>
      </c>
      <c r="E12" s="72">
        <f t="shared" si="0"/>
        <v>58299</v>
      </c>
    </row>
    <row r="13" spans="1:5" ht="11.25">
      <c r="A13" s="176" t="s">
        <v>269</v>
      </c>
      <c r="B13" s="433">
        <v>0</v>
      </c>
      <c r="C13" s="434">
        <v>27496</v>
      </c>
      <c r="D13" s="434">
        <v>394</v>
      </c>
      <c r="E13" s="72">
        <f t="shared" si="0"/>
        <v>27890</v>
      </c>
    </row>
    <row r="14" spans="1:5" ht="11.25" customHeight="1">
      <c r="A14" s="127" t="s">
        <v>147</v>
      </c>
      <c r="B14" s="435">
        <f>SUM(B5:B13)</f>
        <v>3464058</v>
      </c>
      <c r="C14" s="459">
        <f>SUM(C6:C13)</f>
        <v>3887801</v>
      </c>
      <c r="D14" s="459">
        <f>SUM(D6:D13)</f>
        <v>-13831</v>
      </c>
      <c r="E14" s="460">
        <f>SUM(E6:E13)</f>
        <v>3873970</v>
      </c>
    </row>
    <row r="15" spans="1:5" ht="11.25" customHeight="1">
      <c r="A15" s="184" t="s">
        <v>148</v>
      </c>
      <c r="B15" s="433"/>
      <c r="C15" s="434"/>
      <c r="D15" s="434"/>
      <c r="E15" s="72">
        <v>0</v>
      </c>
    </row>
    <row r="16" spans="1:5" ht="11.25">
      <c r="A16" s="124" t="s">
        <v>149</v>
      </c>
      <c r="B16" s="433">
        <v>5446</v>
      </c>
      <c r="C16" s="434">
        <v>3999</v>
      </c>
      <c r="D16" s="434">
        <v>80</v>
      </c>
      <c r="E16" s="72">
        <f>C16+D16</f>
        <v>4079</v>
      </c>
    </row>
    <row r="17" spans="1:5" ht="11.25">
      <c r="A17" s="125" t="s">
        <v>150</v>
      </c>
      <c r="B17" s="433">
        <v>14676</v>
      </c>
      <c r="C17" s="434">
        <v>14431</v>
      </c>
      <c r="D17" s="434">
        <v>0</v>
      </c>
      <c r="E17" s="72">
        <f t="shared" ref="E17:E18" si="1">C17+D17</f>
        <v>14431</v>
      </c>
    </row>
    <row r="18" spans="1:5" ht="11.25">
      <c r="A18" s="128" t="s">
        <v>152</v>
      </c>
      <c r="B18" s="435">
        <f>SUM(B16:B17)</f>
        <v>20122</v>
      </c>
      <c r="C18" s="459">
        <f>SUM(C16:C17)</f>
        <v>18430</v>
      </c>
      <c r="D18" s="459">
        <f>SUM(D16:D17)</f>
        <v>80</v>
      </c>
      <c r="E18" s="460">
        <f t="shared" si="1"/>
        <v>18510</v>
      </c>
    </row>
    <row r="19" spans="1:5" ht="33.75">
      <c r="A19" s="127" t="s">
        <v>277</v>
      </c>
      <c r="B19" s="435">
        <f>B18</f>
        <v>20122</v>
      </c>
      <c r="C19" s="459">
        <f t="shared" ref="C19:E19" si="2">C18</f>
        <v>18430</v>
      </c>
      <c r="D19" s="459">
        <f t="shared" si="2"/>
        <v>80</v>
      </c>
      <c r="E19" s="460">
        <f t="shared" si="2"/>
        <v>18510</v>
      </c>
    </row>
    <row r="20" spans="1:5" ht="12" customHeight="1">
      <c r="A20" s="486" t="s">
        <v>153</v>
      </c>
      <c r="B20" s="436">
        <f>B14+B18-B19</f>
        <v>3464058</v>
      </c>
      <c r="C20" s="461">
        <f>C14+C18-C19</f>
        <v>3887801</v>
      </c>
      <c r="D20" s="461">
        <f>D14+D18-D19</f>
        <v>-13831</v>
      </c>
      <c r="E20" s="336">
        <f>E14+E18-E19</f>
        <v>3873970</v>
      </c>
    </row>
    <row r="21" spans="1:5" s="259" customFormat="1" ht="12" customHeight="1">
      <c r="A21" s="129"/>
      <c r="B21" s="436"/>
      <c r="C21" s="461"/>
      <c r="D21" s="484"/>
      <c r="E21" s="485"/>
    </row>
    <row r="22" spans="1:5" s="259" customFormat="1" ht="67.5">
      <c r="A22" s="121"/>
      <c r="B22" s="186" t="s">
        <v>196</v>
      </c>
      <c r="C22" s="187" t="s">
        <v>197</v>
      </c>
      <c r="D22" s="185" t="s">
        <v>198</v>
      </c>
      <c r="E22" s="188" t="s">
        <v>199</v>
      </c>
    </row>
    <row r="23" spans="1:5" ht="11.25" customHeight="1">
      <c r="A23" s="130" t="s">
        <v>7</v>
      </c>
      <c r="B23" s="433"/>
      <c r="C23" s="434"/>
      <c r="D23" s="434"/>
      <c r="E23" s="72"/>
    </row>
    <row r="24" spans="1:5" ht="22.5">
      <c r="A24" s="123" t="s">
        <v>275</v>
      </c>
      <c r="B24" s="433"/>
      <c r="C24" s="434"/>
      <c r="D24" s="434"/>
      <c r="E24" s="72"/>
    </row>
    <row r="25" spans="1:5" ht="11.25">
      <c r="A25" s="176" t="s">
        <v>98</v>
      </c>
      <c r="B25" s="433">
        <v>611</v>
      </c>
      <c r="C25" s="434">
        <v>5876</v>
      </c>
      <c r="D25" s="434">
        <v>-4838</v>
      </c>
      <c r="E25" s="72">
        <v>1038</v>
      </c>
    </row>
    <row r="26" spans="1:5" ht="22.5">
      <c r="A26" s="127" t="s">
        <v>154</v>
      </c>
      <c r="B26" s="435">
        <f>SUM(B24:B25)</f>
        <v>611</v>
      </c>
      <c r="C26" s="459">
        <f>SUM(C24:C25)</f>
        <v>5876</v>
      </c>
      <c r="D26" s="459">
        <f>SUM(D24:D25)</f>
        <v>-4838</v>
      </c>
      <c r="E26" s="460">
        <f>SUM(E24:E25)</f>
        <v>1038</v>
      </c>
    </row>
    <row r="27" spans="1:5" s="259" customFormat="1" ht="11.25">
      <c r="A27" s="123" t="s">
        <v>6</v>
      </c>
      <c r="B27" s="260"/>
      <c r="C27" s="261"/>
      <c r="D27" s="261"/>
      <c r="E27" s="262"/>
    </row>
    <row r="28" spans="1:5" s="259" customFormat="1" ht="22.5">
      <c r="A28" s="263" t="s">
        <v>278</v>
      </c>
      <c r="B28" s="265">
        <v>98317</v>
      </c>
      <c r="C28" s="462">
        <v>100000</v>
      </c>
      <c r="D28" s="462">
        <v>0</v>
      </c>
      <c r="E28" s="463">
        <v>100000</v>
      </c>
    </row>
    <row r="29" spans="1:5" s="259" customFormat="1" ht="22.5">
      <c r="A29" s="263" t="s">
        <v>279</v>
      </c>
      <c r="B29" s="264"/>
      <c r="C29" s="464"/>
      <c r="D29" s="464"/>
      <c r="E29" s="465"/>
    </row>
    <row r="30" spans="1:5" s="259" customFormat="1" ht="11.25">
      <c r="A30" s="466" t="s">
        <v>230</v>
      </c>
      <c r="B30" s="265">
        <v>946</v>
      </c>
      <c r="C30" s="462">
        <v>0</v>
      </c>
      <c r="D30" s="462">
        <v>0</v>
      </c>
      <c r="E30" s="463">
        <v>0</v>
      </c>
    </row>
    <row r="31" spans="1:5" s="259" customFormat="1" ht="11.25">
      <c r="A31" s="466" t="s">
        <v>231</v>
      </c>
      <c r="B31" s="265">
        <v>71293</v>
      </c>
      <c r="C31" s="462">
        <v>77000</v>
      </c>
      <c r="D31" s="462">
        <v>6000</v>
      </c>
      <c r="E31" s="463">
        <v>83000</v>
      </c>
    </row>
    <row r="32" spans="1:5" s="259" customFormat="1" ht="22.5">
      <c r="A32" s="263" t="s">
        <v>280</v>
      </c>
      <c r="B32" s="265">
        <v>306644</v>
      </c>
      <c r="C32" s="462">
        <v>317000</v>
      </c>
      <c r="D32" s="462">
        <v>44000</v>
      </c>
      <c r="E32" s="463">
        <v>361000</v>
      </c>
    </row>
    <row r="33" spans="1:7" s="259" customFormat="1" ht="22.5">
      <c r="A33" s="263" t="s">
        <v>281</v>
      </c>
      <c r="B33" s="265">
        <v>10607316</v>
      </c>
      <c r="C33" s="462">
        <v>11249973</v>
      </c>
      <c r="D33" s="462">
        <v>218897</v>
      </c>
      <c r="E33" s="463">
        <v>11468870</v>
      </c>
    </row>
    <row r="34" spans="1:7" s="125" customFormat="1" ht="22.5">
      <c r="A34" s="127" t="s">
        <v>282</v>
      </c>
      <c r="B34" s="435">
        <f>SUM(B28:B33)</f>
        <v>11084516</v>
      </c>
      <c r="C34" s="459">
        <f>SUM(C28:C33)</f>
        <v>11743973</v>
      </c>
      <c r="D34" s="459">
        <f>SUM(D28:D33)</f>
        <v>268897</v>
      </c>
      <c r="E34" s="460">
        <f>SUM(E28:E33)</f>
        <v>12012870</v>
      </c>
    </row>
    <row r="35" spans="1:7" ht="11.25">
      <c r="A35" s="184" t="s">
        <v>148</v>
      </c>
      <c r="B35" s="433"/>
      <c r="C35" s="434"/>
      <c r="D35" s="434"/>
      <c r="E35" s="72"/>
    </row>
    <row r="36" spans="1:7" ht="11.25">
      <c r="A36" s="124" t="s">
        <v>149</v>
      </c>
      <c r="B36" s="433">
        <v>146257</v>
      </c>
      <c r="C36" s="434">
        <v>191691</v>
      </c>
      <c r="D36" s="434">
        <v>-29591</v>
      </c>
      <c r="E36" s="72">
        <v>162100</v>
      </c>
    </row>
    <row r="37" spans="1:7" ht="11.25">
      <c r="A37" s="125" t="s">
        <v>262</v>
      </c>
      <c r="B37" s="433">
        <v>48312</v>
      </c>
      <c r="C37" s="434">
        <v>27900</v>
      </c>
      <c r="D37" s="434">
        <v>100</v>
      </c>
      <c r="E37" s="72">
        <v>28000</v>
      </c>
    </row>
    <row r="38" spans="1:7" ht="11.25">
      <c r="A38" s="125" t="s">
        <v>151</v>
      </c>
      <c r="B38" s="433">
        <v>4349115</v>
      </c>
      <c r="C38" s="434">
        <v>6004000</v>
      </c>
      <c r="D38" s="434">
        <v>-284000</v>
      </c>
      <c r="E38" s="72">
        <v>5720000</v>
      </c>
    </row>
    <row r="39" spans="1:7" ht="11.25">
      <c r="A39" s="128" t="s">
        <v>155</v>
      </c>
      <c r="B39" s="435">
        <f>SUM(B35:B38)</f>
        <v>4543684</v>
      </c>
      <c r="C39" s="459">
        <f>SUM(C35:C38)</f>
        <v>6223591</v>
      </c>
      <c r="D39" s="459">
        <f>SUM(D35:D38)</f>
        <v>-313491</v>
      </c>
      <c r="E39" s="460">
        <f>SUM(E35:E38)</f>
        <v>5910100</v>
      </c>
    </row>
    <row r="40" spans="1:7" ht="33.75">
      <c r="A40" s="127" t="s">
        <v>283</v>
      </c>
      <c r="B40" s="433">
        <v>-48312</v>
      </c>
      <c r="C40" s="434">
        <v>-27900</v>
      </c>
      <c r="D40" s="434">
        <v>-100</v>
      </c>
      <c r="E40" s="72">
        <v>-28000</v>
      </c>
    </row>
    <row r="41" spans="1:7" ht="11.25">
      <c r="A41" s="129" t="s">
        <v>156</v>
      </c>
      <c r="B41" s="436">
        <f>B26+B34+B39+B40</f>
        <v>15580499</v>
      </c>
      <c r="C41" s="461">
        <f>C26+C34+C39+C40</f>
        <v>17945540</v>
      </c>
      <c r="D41" s="461">
        <f>D26+D34+D39+D40</f>
        <v>-49532</v>
      </c>
      <c r="E41" s="336">
        <f>E26+E34+E39+E40</f>
        <v>17896008</v>
      </c>
    </row>
    <row r="42" spans="1:7" ht="12" customHeight="1">
      <c r="A42" s="131" t="s">
        <v>232</v>
      </c>
      <c r="B42" s="440">
        <f>B20+B41</f>
        <v>19044557</v>
      </c>
      <c r="C42" s="437">
        <f>C20+C41</f>
        <v>21833341</v>
      </c>
      <c r="D42" s="437">
        <f>D20+D41</f>
        <v>-63363</v>
      </c>
      <c r="E42" s="336">
        <f>E20+E41</f>
        <v>21769978</v>
      </c>
    </row>
    <row r="43" spans="1:7" ht="11.25">
      <c r="B43" s="438"/>
      <c r="C43" s="438"/>
      <c r="D43" s="438"/>
      <c r="E43" s="438"/>
    </row>
    <row r="44" spans="1:7" ht="11.25">
      <c r="A44" s="121"/>
      <c r="D44" s="132" t="s">
        <v>183</v>
      </c>
      <c r="E44" s="133" t="s">
        <v>182</v>
      </c>
    </row>
    <row r="45" spans="1:7" ht="11.25">
      <c r="A45" s="134" t="s">
        <v>157</v>
      </c>
      <c r="B45" s="135"/>
      <c r="C45" s="135"/>
      <c r="D45" s="135">
        <v>17904.523653854114</v>
      </c>
      <c r="E45" s="136">
        <v>18317</v>
      </c>
    </row>
    <row r="46" spans="1:7" ht="11.25"/>
    <row r="47" spans="1:7" ht="11.25">
      <c r="A47" s="443" t="s">
        <v>134</v>
      </c>
      <c r="B47" s="444"/>
      <c r="C47" s="444"/>
      <c r="D47" s="444"/>
      <c r="E47" s="444"/>
      <c r="G47" s="259"/>
    </row>
    <row r="48" spans="1:7" ht="67.5">
      <c r="A48" s="121"/>
      <c r="B48" s="186" t="s">
        <v>196</v>
      </c>
      <c r="C48" s="187" t="s">
        <v>197</v>
      </c>
      <c r="D48" s="185" t="s">
        <v>198</v>
      </c>
      <c r="E48" s="188" t="s">
        <v>199</v>
      </c>
      <c r="G48" s="259"/>
    </row>
    <row r="49" spans="1:5" ht="33.75">
      <c r="A49" s="137" t="s">
        <v>284</v>
      </c>
      <c r="B49" s="433">
        <v>11693</v>
      </c>
      <c r="C49" s="434">
        <v>1201</v>
      </c>
      <c r="D49" s="434">
        <f>E49-C49</f>
        <v>862.30000000000018</v>
      </c>
      <c r="E49" s="72">
        <v>2063.3000000000002</v>
      </c>
    </row>
    <row r="50" spans="1:5" ht="22.5" customHeight="1">
      <c r="A50" s="137" t="s">
        <v>285</v>
      </c>
      <c r="B50" s="433">
        <v>161583.66</v>
      </c>
      <c r="C50" s="434">
        <v>150656</v>
      </c>
      <c r="D50" s="434">
        <f>E50-C50</f>
        <v>-8049.7900000000081</v>
      </c>
      <c r="E50" s="72">
        <v>142606.21</v>
      </c>
    </row>
    <row r="51" spans="1:5" ht="45">
      <c r="A51" s="137" t="s">
        <v>286</v>
      </c>
      <c r="B51" s="433">
        <v>105093.34699999999</v>
      </c>
      <c r="C51" s="434">
        <v>111519</v>
      </c>
      <c r="D51" s="434">
        <f>E51-C51</f>
        <v>-7387.5874099999928</v>
      </c>
      <c r="E51" s="72">
        <v>104131.41259000001</v>
      </c>
    </row>
    <row r="52" spans="1:5" ht="22.5">
      <c r="A52" s="137" t="s">
        <v>287</v>
      </c>
      <c r="B52" s="433"/>
      <c r="E52" s="72"/>
    </row>
    <row r="53" spans="1:5" ht="11.25">
      <c r="A53" s="177" t="s">
        <v>263</v>
      </c>
      <c r="B53" s="135">
        <v>87292.428</v>
      </c>
      <c r="C53" s="315">
        <v>94153</v>
      </c>
      <c r="D53" s="315">
        <f>E53-C53</f>
        <v>-7254.3589999999967</v>
      </c>
      <c r="E53" s="136">
        <v>86898.641000000003</v>
      </c>
    </row>
    <row r="54" spans="1:5" ht="11.25"/>
    <row r="55" spans="1:5" ht="11.25">
      <c r="A55" s="501" t="s">
        <v>392</v>
      </c>
      <c r="B55" s="501"/>
      <c r="C55" s="501"/>
      <c r="D55" s="501"/>
      <c r="E55" s="501"/>
    </row>
    <row r="56" spans="1:5" ht="11.25">
      <c r="A56" s="501" t="s">
        <v>396</v>
      </c>
      <c r="B56" s="501"/>
      <c r="C56" s="501"/>
      <c r="D56" s="501"/>
      <c r="E56" s="501"/>
    </row>
    <row r="57" spans="1:5" ht="11.25">
      <c r="A57" s="501" t="s">
        <v>397</v>
      </c>
      <c r="B57" s="501"/>
      <c r="C57" s="501"/>
      <c r="D57" s="501"/>
      <c r="E57" s="501"/>
    </row>
    <row r="58" spans="1:5" ht="11.25">
      <c r="A58" s="501" t="s">
        <v>398</v>
      </c>
      <c r="B58" s="501"/>
      <c r="C58" s="501"/>
      <c r="D58" s="501"/>
      <c r="E58" s="501"/>
    </row>
    <row r="59" spans="1:5" ht="11.25">
      <c r="A59" s="501" t="s">
        <v>399</v>
      </c>
      <c r="B59" s="501"/>
      <c r="C59" s="501"/>
      <c r="D59" s="501"/>
      <c r="E59" s="501"/>
    </row>
    <row r="60" spans="1:5" ht="11.25">
      <c r="A60" s="501" t="s">
        <v>400</v>
      </c>
      <c r="B60" s="501"/>
      <c r="C60" s="501"/>
      <c r="D60" s="501"/>
      <c r="E60" s="501"/>
    </row>
    <row r="61" spans="1:5" ht="11.25">
      <c r="A61" s="501" t="s">
        <v>401</v>
      </c>
      <c r="B61" s="501"/>
      <c r="C61" s="501"/>
      <c r="D61" s="501"/>
      <c r="E61" s="501"/>
    </row>
    <row r="62" spans="1:5" ht="11.25">
      <c r="A62" s="501" t="s">
        <v>402</v>
      </c>
      <c r="B62" s="501"/>
      <c r="C62" s="501"/>
      <c r="D62" s="501"/>
      <c r="E62" s="501"/>
    </row>
    <row r="63" spans="1:5" ht="11.25">
      <c r="A63" s="501" t="s">
        <v>403</v>
      </c>
      <c r="B63" s="501"/>
      <c r="C63" s="501"/>
      <c r="D63" s="501"/>
      <c r="E63" s="501"/>
    </row>
    <row r="64" spans="1:5" ht="11.25">
      <c r="A64" s="501" t="s">
        <v>393</v>
      </c>
      <c r="B64" s="501"/>
      <c r="C64" s="501"/>
      <c r="D64" s="501"/>
      <c r="E64" s="501"/>
    </row>
    <row r="65" spans="1:5" ht="11.25">
      <c r="A65" s="501" t="s">
        <v>394</v>
      </c>
      <c r="B65" s="501"/>
      <c r="C65" s="501"/>
      <c r="D65" s="501"/>
      <c r="E65" s="501"/>
    </row>
    <row r="66" spans="1:5" ht="11.25">
      <c r="A66" s="501" t="s">
        <v>395</v>
      </c>
      <c r="B66" s="501"/>
      <c r="C66" s="501"/>
      <c r="D66" s="501"/>
      <c r="E66" s="501"/>
    </row>
  </sheetData>
  <mergeCells count="12">
    <mergeCell ref="A66:E66"/>
    <mergeCell ref="A55:E55"/>
    <mergeCell ref="A56:E56"/>
    <mergeCell ref="A57:E57"/>
    <mergeCell ref="A58:E58"/>
    <mergeCell ref="A59:E59"/>
    <mergeCell ref="A60:E60"/>
    <mergeCell ref="A61:E61"/>
    <mergeCell ref="A62:E62"/>
    <mergeCell ref="A63:E63"/>
    <mergeCell ref="A64:E64"/>
    <mergeCell ref="A65:E65"/>
  </mergeCells>
  <pageMargins left="1.4566929133858268" right="1.2598425196850394" top="0.78740157480314965" bottom="0.70866141732283472" header="0.51181102362204722" footer="0.51181102362204722"/>
  <pageSetup paperSize="9" scale="85" orientation="portrait" cellComments="asDisplayed" r:id="rId1"/>
  <headerFooter alignWithMargins="0"/>
  <rowBreaks count="1" manualBreakCount="1">
    <brk id="4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29"/>
  <sheetViews>
    <sheetView showGridLines="0" zoomScaleNormal="100" zoomScaleSheetLayoutView="100" workbookViewId="0"/>
  </sheetViews>
  <sheetFormatPr defaultColWidth="8" defaultRowHeight="11.25" customHeight="1"/>
  <cols>
    <col min="1" max="1" width="28.140625" style="39" customWidth="1"/>
    <col min="2" max="5" width="10.140625" style="383" customWidth="1"/>
    <col min="6" max="16384" width="8" style="20"/>
  </cols>
  <sheetData>
    <row r="1" spans="1:9" ht="11.25" customHeight="1">
      <c r="A1" s="38" t="s">
        <v>212</v>
      </c>
      <c r="B1" s="384"/>
      <c r="C1" s="384"/>
      <c r="D1" s="384"/>
      <c r="E1" s="384"/>
    </row>
    <row r="2" spans="1:9" ht="11.25" customHeight="1">
      <c r="A2" s="227" t="s">
        <v>213</v>
      </c>
      <c r="B2" s="384"/>
      <c r="C2" s="384"/>
      <c r="D2" s="384"/>
      <c r="E2" s="384"/>
    </row>
    <row r="3" spans="1:9" ht="11.25" customHeight="1">
      <c r="A3" s="38"/>
    </row>
    <row r="4" spans="1:9" s="22" customFormat="1" ht="45">
      <c r="A4" s="107"/>
      <c r="B4" s="180" t="s">
        <v>214</v>
      </c>
      <c r="C4" s="180" t="s">
        <v>215</v>
      </c>
      <c r="D4" s="180" t="s">
        <v>216</v>
      </c>
      <c r="E4" s="180" t="s">
        <v>217</v>
      </c>
    </row>
    <row r="5" spans="1:9" s="21" customFormat="1" ht="11.25" customHeight="1">
      <c r="A5" s="229" t="str">
        <f>"Opening balance as at 1 July 2017"</f>
        <v>Opening balance as at 1 July 2017</v>
      </c>
      <c r="B5" s="356"/>
      <c r="C5" s="356"/>
      <c r="D5" s="356"/>
      <c r="E5" s="356"/>
    </row>
    <row r="6" spans="1:9" ht="22.5">
      <c r="A6" s="481" t="s">
        <v>330</v>
      </c>
      <c r="B6" s="281">
        <f>'Table 3.3'!B36</f>
        <v>-1296948</v>
      </c>
      <c r="C6" s="281">
        <f>'Table 3.3'!B35</f>
        <v>115519</v>
      </c>
      <c r="D6" s="281">
        <f>'Table 3.3'!B34</f>
        <v>1453370</v>
      </c>
      <c r="E6" s="356">
        <f>SUM(B6:D6)</f>
        <v>271941</v>
      </c>
      <c r="I6" s="21"/>
    </row>
    <row r="7" spans="1:9" ht="11.25" customHeight="1">
      <c r="A7" s="468" t="s">
        <v>274</v>
      </c>
      <c r="B7" s="281">
        <v>-499</v>
      </c>
      <c r="C7" s="281">
        <v>-1</v>
      </c>
      <c r="D7" s="281">
        <v>1</v>
      </c>
      <c r="E7" s="356">
        <f>SUM(B7:D7)</f>
        <v>-499</v>
      </c>
      <c r="I7" s="21"/>
    </row>
    <row r="8" spans="1:9" ht="11.25" customHeight="1">
      <c r="A8" s="69" t="s">
        <v>62</v>
      </c>
      <c r="B8" s="371">
        <f>SUM(B6:B7)</f>
        <v>-1297447</v>
      </c>
      <c r="C8" s="371">
        <f>SUM(C6:C7)</f>
        <v>115518</v>
      </c>
      <c r="D8" s="371">
        <f>SUM(D6:D7)</f>
        <v>1453371</v>
      </c>
      <c r="E8" s="371">
        <f>SUM(E6:E7)</f>
        <v>271442</v>
      </c>
      <c r="I8" s="21"/>
    </row>
    <row r="9" spans="1:9" ht="11.25" customHeight="1">
      <c r="A9" s="65" t="s">
        <v>87</v>
      </c>
      <c r="B9" s="356"/>
      <c r="C9" s="356"/>
      <c r="D9" s="356"/>
      <c r="E9" s="356"/>
      <c r="I9" s="21"/>
    </row>
    <row r="10" spans="1:9" ht="11.25" customHeight="1">
      <c r="A10" s="101" t="s">
        <v>120</v>
      </c>
      <c r="B10" s="356">
        <v>-173791</v>
      </c>
      <c r="C10" s="356">
        <v>0</v>
      </c>
      <c r="D10" s="356">
        <v>0</v>
      </c>
      <c r="E10" s="356">
        <f>SUM(B10:D10)</f>
        <v>-173791</v>
      </c>
      <c r="I10" s="21"/>
    </row>
    <row r="11" spans="1:9" ht="11.25" customHeight="1">
      <c r="A11" s="229" t="s">
        <v>31</v>
      </c>
      <c r="B11" s="385">
        <f>SUM(B10:B10)</f>
        <v>-173791</v>
      </c>
      <c r="C11" s="385">
        <f>SUM(C10:C10)</f>
        <v>0</v>
      </c>
      <c r="D11" s="385">
        <f>SUM(D10:D10)</f>
        <v>0</v>
      </c>
      <c r="E11" s="385">
        <f>SUM(E10:E10)</f>
        <v>-173791</v>
      </c>
    </row>
    <row r="12" spans="1:9" ht="11.25" customHeight="1">
      <c r="A12" s="65" t="s">
        <v>63</v>
      </c>
      <c r="B12" s="386"/>
      <c r="C12" s="386"/>
      <c r="D12" s="386"/>
      <c r="E12" s="386"/>
    </row>
    <row r="13" spans="1:9" ht="11.25" customHeight="1">
      <c r="A13" s="228" t="s">
        <v>96</v>
      </c>
      <c r="B13" s="356"/>
      <c r="C13" s="356"/>
      <c r="D13" s="356"/>
      <c r="E13" s="356"/>
    </row>
    <row r="14" spans="1:9" customFormat="1" ht="11.25" customHeight="1">
      <c r="A14" s="70" t="s">
        <v>104</v>
      </c>
      <c r="B14" s="356">
        <v>0</v>
      </c>
      <c r="C14" s="356">
        <v>0</v>
      </c>
      <c r="D14" s="356">
        <v>27890</v>
      </c>
      <c r="E14" s="356">
        <f t="shared" ref="E14:E16" si="0">SUM(B14:D14)</f>
        <v>27890</v>
      </c>
    </row>
    <row r="15" spans="1:9" ht="11.25" customHeight="1">
      <c r="A15" s="103" t="s">
        <v>121</v>
      </c>
      <c r="B15" s="387">
        <v>0</v>
      </c>
      <c r="C15" s="387">
        <v>0</v>
      </c>
      <c r="D15" s="356">
        <v>128189</v>
      </c>
      <c r="E15" s="387">
        <f t="shared" si="0"/>
        <v>128189</v>
      </c>
    </row>
    <row r="16" spans="1:9" ht="11.25" customHeight="1">
      <c r="A16" s="64" t="s">
        <v>267</v>
      </c>
      <c r="B16" s="371">
        <f>SUM(B13:B15)</f>
        <v>0</v>
      </c>
      <c r="C16" s="371">
        <f>SUM(C13:C15)</f>
        <v>0</v>
      </c>
      <c r="D16" s="371">
        <f>SUM(D13:D15)</f>
        <v>156079</v>
      </c>
      <c r="E16" s="371">
        <f t="shared" si="0"/>
        <v>156079</v>
      </c>
    </row>
    <row r="17" spans="1:6" ht="22.9" customHeight="1">
      <c r="A17" s="258" t="s">
        <v>229</v>
      </c>
      <c r="B17" s="388">
        <f>B8+B11+B16</f>
        <v>-1471238</v>
      </c>
      <c r="C17" s="388">
        <f t="shared" ref="C17:E17" si="1">C8+C11+C16</f>
        <v>115518</v>
      </c>
      <c r="D17" s="388">
        <f t="shared" si="1"/>
        <v>1609450</v>
      </c>
      <c r="E17" s="388">
        <f t="shared" si="1"/>
        <v>253730</v>
      </c>
    </row>
    <row r="19" spans="1:6" ht="11.25" customHeight="1">
      <c r="A19" s="501" t="s">
        <v>415</v>
      </c>
      <c r="B19" s="501"/>
      <c r="C19" s="501"/>
      <c r="D19" s="501"/>
      <c r="E19" s="501"/>
      <c r="F19" s="500"/>
    </row>
    <row r="28" spans="1:6" ht="11.25" customHeight="1">
      <c r="B28" s="458"/>
      <c r="C28" s="458"/>
      <c r="D28" s="458"/>
    </row>
    <row r="29" spans="1:6" ht="11.25" customHeight="1">
      <c r="B29" s="458"/>
      <c r="C29" s="458"/>
      <c r="D29" s="458"/>
    </row>
  </sheetData>
  <mergeCells count="1">
    <mergeCell ref="A19:E19"/>
  </mergeCells>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showGridLines="0" zoomScaleNormal="100" zoomScaleSheetLayoutView="100" workbookViewId="0"/>
  </sheetViews>
  <sheetFormatPr defaultColWidth="8" defaultRowHeight="11.25"/>
  <cols>
    <col min="1" max="1" width="26.7109375" style="45" customWidth="1"/>
    <col min="2" max="2" width="8.140625" style="393" customWidth="1"/>
    <col min="3" max="6" width="8.5703125" style="393" customWidth="1"/>
    <col min="7" max="16384" width="8" style="45"/>
  </cols>
  <sheetData>
    <row r="1" spans="1:6">
      <c r="A1" s="389" t="s">
        <v>165</v>
      </c>
      <c r="B1" s="392"/>
      <c r="C1" s="392"/>
      <c r="D1" s="392"/>
      <c r="E1" s="392"/>
      <c r="F1" s="392"/>
    </row>
    <row r="2" spans="1:6">
      <c r="A2" s="48"/>
    </row>
    <row r="3" spans="1:6" ht="45">
      <c r="A3" s="104"/>
      <c r="B3" s="390" t="s">
        <v>200</v>
      </c>
      <c r="C3" s="391" t="s">
        <v>208</v>
      </c>
      <c r="D3" s="390" t="s">
        <v>209</v>
      </c>
      <c r="E3" s="390" t="s">
        <v>210</v>
      </c>
      <c r="F3" s="390" t="s">
        <v>211</v>
      </c>
    </row>
    <row r="4" spans="1:6">
      <c r="A4" s="99" t="s">
        <v>54</v>
      </c>
      <c r="B4" s="356"/>
      <c r="C4" s="370"/>
      <c r="D4" s="356"/>
      <c r="E4" s="356"/>
      <c r="F4" s="356"/>
    </row>
    <row r="5" spans="1:6">
      <c r="A5" s="61" t="s">
        <v>55</v>
      </c>
      <c r="B5" s="356"/>
      <c r="C5" s="370"/>
      <c r="D5" s="356"/>
      <c r="E5" s="356"/>
      <c r="F5" s="356"/>
    </row>
    <row r="6" spans="1:6">
      <c r="A6" s="100" t="s">
        <v>5</v>
      </c>
      <c r="B6" s="356">
        <v>3217314</v>
      </c>
      <c r="C6" s="370">
        <v>3160617</v>
      </c>
      <c r="D6" s="356">
        <v>3026526</v>
      </c>
      <c r="E6" s="356">
        <v>2888224</v>
      </c>
      <c r="F6" s="356">
        <v>2695016</v>
      </c>
    </row>
    <row r="7" spans="1:6">
      <c r="A7" s="100" t="s">
        <v>122</v>
      </c>
      <c r="B7" s="356">
        <v>115560</v>
      </c>
      <c r="C7" s="370">
        <v>114612</v>
      </c>
      <c r="D7" s="356">
        <v>119934</v>
      </c>
      <c r="E7" s="356">
        <v>122771</v>
      </c>
      <c r="F7" s="356">
        <v>123883</v>
      </c>
    </row>
    <row r="8" spans="1:6">
      <c r="A8" s="100" t="s">
        <v>268</v>
      </c>
      <c r="B8" s="356">
        <v>293392</v>
      </c>
      <c r="C8" s="370">
        <v>0</v>
      </c>
      <c r="D8" s="356">
        <v>0</v>
      </c>
      <c r="E8" s="356">
        <v>0</v>
      </c>
      <c r="F8" s="356">
        <v>0</v>
      </c>
    </row>
    <row r="9" spans="1:6">
      <c r="A9" s="100" t="s">
        <v>79</v>
      </c>
      <c r="B9" s="356">
        <v>151187</v>
      </c>
      <c r="C9" s="370">
        <v>136126</v>
      </c>
      <c r="D9" s="356">
        <v>123954</v>
      </c>
      <c r="E9" s="356">
        <v>110074</v>
      </c>
      <c r="F9" s="356">
        <v>92879</v>
      </c>
    </row>
    <row r="10" spans="1:6">
      <c r="A10" s="100" t="s">
        <v>2</v>
      </c>
      <c r="B10" s="356">
        <v>20</v>
      </c>
      <c r="C10" s="370">
        <v>0</v>
      </c>
      <c r="D10" s="356">
        <v>0</v>
      </c>
      <c r="E10" s="356">
        <v>0</v>
      </c>
      <c r="F10" s="356">
        <v>0</v>
      </c>
    </row>
    <row r="11" spans="1:6">
      <c r="A11" s="64" t="s">
        <v>56</v>
      </c>
      <c r="B11" s="394">
        <f>SUM(B6:B10)</f>
        <v>3777473</v>
      </c>
      <c r="C11" s="395">
        <f>SUM(C6:C10)</f>
        <v>3411355</v>
      </c>
      <c r="D11" s="394">
        <f>SUM(D6:D10)</f>
        <v>3270414</v>
      </c>
      <c r="E11" s="394">
        <f>SUM(E6:E10)</f>
        <v>3121069</v>
      </c>
      <c r="F11" s="394">
        <f>SUM(F6:F10)</f>
        <v>2911778</v>
      </c>
    </row>
    <row r="12" spans="1:6">
      <c r="A12" s="61" t="s">
        <v>57</v>
      </c>
      <c r="B12" s="356"/>
      <c r="C12" s="370"/>
      <c r="D12" s="356"/>
      <c r="E12" s="356"/>
      <c r="F12" s="356"/>
    </row>
    <row r="13" spans="1:6">
      <c r="A13" s="100" t="s">
        <v>44</v>
      </c>
      <c r="B13" s="356">
        <v>1845849</v>
      </c>
      <c r="C13" s="370">
        <v>1826300</v>
      </c>
      <c r="D13" s="356">
        <v>1813165</v>
      </c>
      <c r="E13" s="356">
        <v>1812406</v>
      </c>
      <c r="F13" s="356">
        <v>1819672</v>
      </c>
    </row>
    <row r="14" spans="1:6">
      <c r="A14" s="100" t="s">
        <v>32</v>
      </c>
      <c r="B14" s="356">
        <v>1630409</v>
      </c>
      <c r="C14" s="370">
        <v>1585055</v>
      </c>
      <c r="D14" s="356">
        <v>1457249</v>
      </c>
      <c r="E14" s="356">
        <v>1308663</v>
      </c>
      <c r="F14" s="356">
        <v>1092106</v>
      </c>
    </row>
    <row r="15" spans="1:6" ht="22.5">
      <c r="A15" s="110" t="s">
        <v>331</v>
      </c>
      <c r="B15" s="356">
        <v>304578</v>
      </c>
      <c r="C15" s="370">
        <v>0</v>
      </c>
      <c r="D15" s="356">
        <v>0</v>
      </c>
      <c r="E15" s="356">
        <v>0</v>
      </c>
      <c r="F15" s="356">
        <v>0</v>
      </c>
    </row>
    <row r="16" spans="1:6">
      <c r="A16" s="110" t="s">
        <v>58</v>
      </c>
      <c r="B16" s="356">
        <v>943</v>
      </c>
      <c r="C16" s="370">
        <v>0</v>
      </c>
      <c r="D16" s="356">
        <v>0</v>
      </c>
      <c r="E16" s="356">
        <v>0</v>
      </c>
      <c r="F16" s="356">
        <v>0</v>
      </c>
    </row>
    <row r="17" spans="1:6">
      <c r="A17" s="61" t="s">
        <v>59</v>
      </c>
      <c r="B17" s="394">
        <f>SUM(B13:B16)</f>
        <v>3781779</v>
      </c>
      <c r="C17" s="395">
        <f>SUM(C13:C16)</f>
        <v>3411355</v>
      </c>
      <c r="D17" s="394">
        <f>SUM(D13:D16)</f>
        <v>3270414</v>
      </c>
      <c r="E17" s="394">
        <f>SUM(E13:E16)</f>
        <v>3121069</v>
      </c>
      <c r="F17" s="394">
        <f>SUM(F13:F16)</f>
        <v>2911778</v>
      </c>
    </row>
    <row r="18" spans="1:6" ht="22.5">
      <c r="A18" s="102" t="s">
        <v>332</v>
      </c>
      <c r="B18" s="396">
        <f>B11-B17</f>
        <v>-4306</v>
      </c>
      <c r="C18" s="397">
        <f>C11-C17</f>
        <v>0</v>
      </c>
      <c r="D18" s="396">
        <f>D11-D17</f>
        <v>0</v>
      </c>
      <c r="E18" s="396">
        <f>E11-E17</f>
        <v>0</v>
      </c>
      <c r="F18" s="396">
        <f>F11-F17</f>
        <v>0</v>
      </c>
    </row>
    <row r="19" spans="1:6">
      <c r="A19" s="99" t="s">
        <v>60</v>
      </c>
      <c r="B19" s="356"/>
      <c r="C19" s="370"/>
      <c r="D19" s="356"/>
      <c r="E19" s="356"/>
      <c r="F19" s="356"/>
    </row>
    <row r="20" spans="1:6">
      <c r="A20" s="99" t="s">
        <v>55</v>
      </c>
      <c r="B20" s="356"/>
      <c r="C20" s="370"/>
      <c r="D20" s="356"/>
      <c r="E20" s="356"/>
      <c r="F20" s="356"/>
    </row>
    <row r="21" spans="1:6" ht="22.5">
      <c r="A21" s="108" t="s">
        <v>333</v>
      </c>
      <c r="B21" s="356">
        <v>1</v>
      </c>
      <c r="C21" s="370">
        <v>0</v>
      </c>
      <c r="D21" s="356">
        <v>0</v>
      </c>
      <c r="E21" s="356">
        <v>0</v>
      </c>
      <c r="F21" s="356">
        <v>0</v>
      </c>
    </row>
    <row r="22" spans="1:6">
      <c r="A22" s="61" t="s">
        <v>56</v>
      </c>
      <c r="B22" s="394">
        <f>SUM(B21:B21)</f>
        <v>1</v>
      </c>
      <c r="C22" s="395">
        <f>SUM(C21:C21)</f>
        <v>0</v>
      </c>
      <c r="D22" s="394">
        <f>SUM(D21:D21)</f>
        <v>0</v>
      </c>
      <c r="E22" s="394">
        <f>SUM(E21:E21)</f>
        <v>0</v>
      </c>
      <c r="F22" s="394">
        <f>SUM(F21:F21)</f>
        <v>0</v>
      </c>
    </row>
    <row r="23" spans="1:6">
      <c r="A23" s="99" t="s">
        <v>57</v>
      </c>
      <c r="B23" s="356"/>
      <c r="C23" s="370"/>
      <c r="D23" s="356"/>
      <c r="E23" s="356"/>
      <c r="F23" s="356"/>
    </row>
    <row r="24" spans="1:6" ht="22.5">
      <c r="A24" s="108" t="s">
        <v>334</v>
      </c>
      <c r="B24" s="356">
        <v>177903</v>
      </c>
      <c r="C24" s="370">
        <v>205520</v>
      </c>
      <c r="D24" s="356">
        <v>130540</v>
      </c>
      <c r="E24" s="356">
        <v>118617</v>
      </c>
      <c r="F24" s="356">
        <v>119112</v>
      </c>
    </row>
    <row r="25" spans="1:6">
      <c r="A25" s="64" t="s">
        <v>59</v>
      </c>
      <c r="B25" s="398">
        <f>SUM(B24:B24)</f>
        <v>177903</v>
      </c>
      <c r="C25" s="399">
        <f>SUM(C24:C24)</f>
        <v>205520</v>
      </c>
      <c r="D25" s="398">
        <f>SUM(D24:D24)</f>
        <v>130540</v>
      </c>
      <c r="E25" s="398">
        <f>SUM(E24:E24)</f>
        <v>118617</v>
      </c>
      <c r="F25" s="398">
        <f>SUM(F24:F24)</f>
        <v>119112</v>
      </c>
    </row>
    <row r="26" spans="1:6" ht="22.5">
      <c r="A26" s="102" t="s">
        <v>335</v>
      </c>
      <c r="B26" s="400">
        <f>B22-B25</f>
        <v>-177902</v>
      </c>
      <c r="C26" s="401">
        <f>C22-C25</f>
        <v>-205520</v>
      </c>
      <c r="D26" s="400">
        <f>D22-D25</f>
        <v>-130540</v>
      </c>
      <c r="E26" s="400">
        <f>E22-E25</f>
        <v>-118617</v>
      </c>
      <c r="F26" s="400">
        <f>F22-F25</f>
        <v>-119112</v>
      </c>
    </row>
    <row r="27" spans="1:6">
      <c r="A27" s="61" t="s">
        <v>61</v>
      </c>
      <c r="B27" s="356"/>
      <c r="C27" s="370"/>
      <c r="D27" s="356"/>
      <c r="E27" s="356"/>
      <c r="F27" s="356"/>
    </row>
    <row r="28" spans="1:6">
      <c r="A28" s="61" t="s">
        <v>55</v>
      </c>
      <c r="B28" s="356"/>
      <c r="C28" s="370"/>
      <c r="D28" s="356"/>
      <c r="E28" s="356"/>
      <c r="F28" s="356"/>
    </row>
    <row r="29" spans="1:6">
      <c r="A29" s="100" t="s">
        <v>51</v>
      </c>
      <c r="B29" s="356">
        <v>153298</v>
      </c>
      <c r="C29" s="370">
        <v>205520</v>
      </c>
      <c r="D29" s="356">
        <v>130540</v>
      </c>
      <c r="E29" s="356">
        <v>118617</v>
      </c>
      <c r="F29" s="356">
        <v>119112</v>
      </c>
    </row>
    <row r="30" spans="1:6">
      <c r="A30" s="61" t="s">
        <v>56</v>
      </c>
      <c r="B30" s="394">
        <f>SUM(B29:B29)</f>
        <v>153298</v>
      </c>
      <c r="C30" s="395">
        <f>SUM(C29:C29)</f>
        <v>205520</v>
      </c>
      <c r="D30" s="394">
        <f>SUM(D29:D29)</f>
        <v>130540</v>
      </c>
      <c r="E30" s="394">
        <f>SUM(E29:E29)</f>
        <v>118617</v>
      </c>
      <c r="F30" s="394">
        <f>SUM(F29:F29)</f>
        <v>119112</v>
      </c>
    </row>
    <row r="31" spans="1:6">
      <c r="A31" s="61" t="s">
        <v>57</v>
      </c>
      <c r="B31" s="356"/>
      <c r="C31" s="370"/>
      <c r="D31" s="356"/>
      <c r="E31" s="356"/>
      <c r="F31" s="356"/>
    </row>
    <row r="32" spans="1:6">
      <c r="A32" s="100" t="s">
        <v>17</v>
      </c>
      <c r="B32" s="356">
        <v>15365</v>
      </c>
      <c r="C32" s="370">
        <v>0</v>
      </c>
      <c r="D32" s="356">
        <v>0</v>
      </c>
      <c r="E32" s="356">
        <v>0</v>
      </c>
      <c r="F32" s="356">
        <v>0</v>
      </c>
    </row>
    <row r="33" spans="1:6">
      <c r="A33" s="61" t="s">
        <v>59</v>
      </c>
      <c r="B33" s="394">
        <f>SUM(B32:B32)</f>
        <v>15365</v>
      </c>
      <c r="C33" s="395">
        <f>SUM(C32:C32)</f>
        <v>0</v>
      </c>
      <c r="D33" s="394">
        <f>SUM(D32:D32)</f>
        <v>0</v>
      </c>
      <c r="E33" s="394">
        <f>SUM(E32:E32)</f>
        <v>0</v>
      </c>
      <c r="F33" s="394">
        <f>SUM(F32:F32)</f>
        <v>0</v>
      </c>
    </row>
    <row r="34" spans="1:6" ht="22.5">
      <c r="A34" s="109" t="s">
        <v>336</v>
      </c>
      <c r="B34" s="403">
        <f>B30-B33</f>
        <v>137933</v>
      </c>
      <c r="C34" s="395">
        <f>C30-C33</f>
        <v>205520</v>
      </c>
      <c r="D34" s="403">
        <f>D30-D33</f>
        <v>130540</v>
      </c>
      <c r="E34" s="403">
        <f>E30-E33</f>
        <v>118617</v>
      </c>
      <c r="F34" s="403">
        <f>F30-F33</f>
        <v>119112</v>
      </c>
    </row>
    <row r="35" spans="1:6" ht="22.5">
      <c r="A35" s="109" t="s">
        <v>337</v>
      </c>
      <c r="B35" s="403">
        <f>B18+B26+B34</f>
        <v>-44275</v>
      </c>
      <c r="C35" s="404">
        <f>C18+C26+C34</f>
        <v>0</v>
      </c>
      <c r="D35" s="403">
        <f>D18+D26+D34</f>
        <v>0</v>
      </c>
      <c r="E35" s="403">
        <f>E18+E26+E34</f>
        <v>0</v>
      </c>
      <c r="F35" s="403">
        <f>F18+F26+F34</f>
        <v>0</v>
      </c>
    </row>
    <row r="36" spans="1:6" ht="22.5">
      <c r="A36" s="108" t="s">
        <v>338</v>
      </c>
      <c r="B36" s="356">
        <v>67390</v>
      </c>
      <c r="C36" s="370">
        <v>23115</v>
      </c>
      <c r="D36" s="356">
        <v>23115</v>
      </c>
      <c r="E36" s="356">
        <v>23115</v>
      </c>
      <c r="F36" s="356">
        <v>23115</v>
      </c>
    </row>
    <row r="37" spans="1:6" ht="33.75">
      <c r="A37" s="258" t="s">
        <v>339</v>
      </c>
      <c r="B37" s="394">
        <f>B35+B36</f>
        <v>23115</v>
      </c>
      <c r="C37" s="395">
        <f t="shared" ref="C37:F37" si="0">C35+C36</f>
        <v>23115</v>
      </c>
      <c r="D37" s="394">
        <f t="shared" si="0"/>
        <v>23115</v>
      </c>
      <c r="E37" s="394">
        <f t="shared" si="0"/>
        <v>23115</v>
      </c>
      <c r="F37" s="394">
        <f t="shared" si="0"/>
        <v>23115</v>
      </c>
    </row>
    <row r="39" spans="1:6">
      <c r="A39" s="501" t="s">
        <v>415</v>
      </c>
      <c r="B39" s="501"/>
      <c r="C39" s="501"/>
      <c r="D39" s="501"/>
      <c r="E39" s="501"/>
    </row>
  </sheetData>
  <mergeCells count="1">
    <mergeCell ref="A39:E39"/>
  </mergeCells>
  <pageMargins left="1.4566929133858268" right="1.2598425196850394" top="0.78740157480314965" bottom="0.70866141732283472"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I21"/>
  <sheetViews>
    <sheetView showGridLines="0" zoomScaleNormal="100" zoomScaleSheetLayoutView="100" workbookViewId="0"/>
  </sheetViews>
  <sheetFormatPr defaultColWidth="9.140625" defaultRowHeight="11.25" customHeight="1"/>
  <cols>
    <col min="1" max="1" width="31.28515625" style="30" customWidth="1"/>
    <col min="2" max="2" width="7.5703125" style="415" customWidth="1"/>
    <col min="3" max="6" width="7.5703125" style="416" customWidth="1"/>
    <col min="7" max="16384" width="9.140625" style="31"/>
  </cols>
  <sheetData>
    <row r="1" spans="1:9" ht="11.25" customHeight="1">
      <c r="A1" s="29" t="s">
        <v>166</v>
      </c>
      <c r="B1" s="405"/>
      <c r="C1" s="406"/>
      <c r="D1" s="405"/>
      <c r="E1" s="405"/>
      <c r="F1" s="405"/>
    </row>
    <row r="2" spans="1:9" ht="11.25" customHeight="1">
      <c r="A2" s="29"/>
      <c r="B2" s="405"/>
      <c r="C2" s="406"/>
      <c r="D2" s="405"/>
      <c r="E2" s="405"/>
      <c r="F2" s="405"/>
    </row>
    <row r="3" spans="1:9" ht="45.2" customHeight="1">
      <c r="A3" s="113"/>
      <c r="B3" s="482" t="s">
        <v>200</v>
      </c>
      <c r="C3" s="483" t="s">
        <v>208</v>
      </c>
      <c r="D3" s="482" t="s">
        <v>209</v>
      </c>
      <c r="E3" s="482" t="s">
        <v>210</v>
      </c>
      <c r="F3" s="482" t="s">
        <v>211</v>
      </c>
    </row>
    <row r="4" spans="1:9" ht="11.25" customHeight="1">
      <c r="A4" s="230" t="s">
        <v>110</v>
      </c>
      <c r="B4" s="407"/>
      <c r="C4" s="408"/>
      <c r="D4" s="407"/>
      <c r="E4" s="407"/>
      <c r="F4" s="407"/>
    </row>
    <row r="5" spans="1:9" ht="11.25" customHeight="1">
      <c r="A5" s="82" t="s">
        <v>225</v>
      </c>
      <c r="B5" s="407">
        <v>111619</v>
      </c>
      <c r="C5" s="408">
        <v>128189</v>
      </c>
      <c r="D5" s="407">
        <v>112322</v>
      </c>
      <c r="E5" s="407">
        <v>112407</v>
      </c>
      <c r="F5" s="407">
        <v>113064</v>
      </c>
    </row>
    <row r="6" spans="1:9" ht="11.25" customHeight="1">
      <c r="A6" s="82" t="s">
        <v>226</v>
      </c>
      <c r="B6" s="407">
        <v>54790</v>
      </c>
      <c r="C6" s="408">
        <v>27890</v>
      </c>
      <c r="D6" s="407">
        <v>18218</v>
      </c>
      <c r="E6" s="407">
        <v>6210</v>
      </c>
      <c r="F6" s="407">
        <v>6048</v>
      </c>
    </row>
    <row r="7" spans="1:9" ht="11.25" customHeight="1">
      <c r="A7" s="230" t="s">
        <v>86</v>
      </c>
      <c r="B7" s="409">
        <f>SUM(B5:B6)</f>
        <v>166409</v>
      </c>
      <c r="C7" s="410">
        <f>SUM(C5:C6)</f>
        <v>156079</v>
      </c>
      <c r="D7" s="409">
        <f>SUM(D5:D6)</f>
        <v>130540</v>
      </c>
      <c r="E7" s="409">
        <f>SUM(E5:E6)</f>
        <v>118617</v>
      </c>
      <c r="F7" s="409">
        <f>SUM(F5:F6)</f>
        <v>119112</v>
      </c>
    </row>
    <row r="8" spans="1:9" ht="11.25" customHeight="1">
      <c r="A8" s="231" t="s">
        <v>111</v>
      </c>
      <c r="B8" s="407"/>
      <c r="C8" s="408"/>
      <c r="D8" s="407"/>
      <c r="E8" s="407"/>
      <c r="F8" s="407"/>
    </row>
    <row r="9" spans="1:9" ht="11.25" customHeight="1">
      <c r="A9" s="232" t="s">
        <v>64</v>
      </c>
      <c r="B9" s="407">
        <v>166409</v>
      </c>
      <c r="C9" s="408">
        <v>156079</v>
      </c>
      <c r="D9" s="407">
        <v>130540</v>
      </c>
      <c r="E9" s="407">
        <v>118617</v>
      </c>
      <c r="F9" s="407">
        <v>119112</v>
      </c>
    </row>
    <row r="10" spans="1:9" ht="11.25" customHeight="1">
      <c r="A10" s="231" t="s">
        <v>84</v>
      </c>
      <c r="B10" s="409">
        <f>SUM(B9:B9)</f>
        <v>166409</v>
      </c>
      <c r="C10" s="410">
        <f>SUM(C9:C9)</f>
        <v>156079</v>
      </c>
      <c r="D10" s="409">
        <f>SUM(D9:D9)</f>
        <v>130540</v>
      </c>
      <c r="E10" s="409">
        <f>SUM(E9:E9)</f>
        <v>118617</v>
      </c>
      <c r="F10" s="409">
        <f>SUM(F9:F9)</f>
        <v>119112</v>
      </c>
    </row>
    <row r="11" spans="1:9" ht="11.25" customHeight="1">
      <c r="A11" s="233" t="s">
        <v>124</v>
      </c>
      <c r="B11" s="407"/>
      <c r="C11" s="408"/>
      <c r="D11" s="407"/>
      <c r="E11" s="407"/>
      <c r="F11" s="407"/>
      <c r="G11" s="152"/>
      <c r="H11" s="152"/>
      <c r="I11" s="152"/>
    </row>
    <row r="12" spans="1:9" ht="11.25" customHeight="1">
      <c r="A12" s="82" t="s">
        <v>272</v>
      </c>
      <c r="B12" s="407">
        <v>59104.709229999993</v>
      </c>
      <c r="C12" s="408">
        <v>67007</v>
      </c>
      <c r="D12" s="407">
        <v>18218</v>
      </c>
      <c r="E12" s="407">
        <v>6210</v>
      </c>
      <c r="F12" s="407">
        <v>6048</v>
      </c>
      <c r="G12" s="152"/>
      <c r="H12" s="152"/>
      <c r="I12" s="152"/>
    </row>
    <row r="13" spans="1:9" ht="11.25" customHeight="1">
      <c r="A13" s="82" t="s">
        <v>273</v>
      </c>
      <c r="B13" s="407">
        <v>104571.29077000001</v>
      </c>
      <c r="C13" s="408">
        <v>140036</v>
      </c>
      <c r="D13" s="407">
        <v>112322</v>
      </c>
      <c r="E13" s="407">
        <v>112407</v>
      </c>
      <c r="F13" s="407">
        <v>113064</v>
      </c>
      <c r="G13" s="152"/>
      <c r="H13" s="152"/>
      <c r="I13" s="152"/>
    </row>
    <row r="14" spans="1:9" ht="11.25" customHeight="1">
      <c r="A14" s="230" t="s">
        <v>105</v>
      </c>
      <c r="B14" s="409">
        <f>SUM(B12:B13)</f>
        <v>163676</v>
      </c>
      <c r="C14" s="410">
        <f>SUM(C12:C13)</f>
        <v>207043</v>
      </c>
      <c r="D14" s="409">
        <f>SUM(D12:D13)</f>
        <v>130540</v>
      </c>
      <c r="E14" s="409">
        <f>SUM(E12:E13)</f>
        <v>118617</v>
      </c>
      <c r="F14" s="409">
        <f>SUM(F12:F13)</f>
        <v>119112</v>
      </c>
    </row>
    <row r="15" spans="1:9" ht="33.75" customHeight="1">
      <c r="A15" s="234" t="s">
        <v>340</v>
      </c>
      <c r="B15" s="414"/>
      <c r="C15" s="408"/>
      <c r="D15" s="414"/>
      <c r="E15" s="414"/>
      <c r="F15" s="414"/>
    </row>
    <row r="16" spans="1:9" ht="11.25" customHeight="1">
      <c r="A16" s="235" t="s">
        <v>114</v>
      </c>
      <c r="B16" s="411">
        <f>B14</f>
        <v>163676</v>
      </c>
      <c r="C16" s="408">
        <f>C14</f>
        <v>207043</v>
      </c>
      <c r="D16" s="411">
        <f>D14</f>
        <v>130540</v>
      </c>
      <c r="E16" s="411">
        <f>E14</f>
        <v>118617</v>
      </c>
      <c r="F16" s="411">
        <f>F14</f>
        <v>119112</v>
      </c>
    </row>
    <row r="17" spans="1:6" ht="22.5">
      <c r="A17" s="236" t="s">
        <v>341</v>
      </c>
      <c r="B17" s="412">
        <f>SUM(B16:B16)</f>
        <v>163676</v>
      </c>
      <c r="C17" s="413">
        <f>SUM(C16:C16)</f>
        <v>207043</v>
      </c>
      <c r="D17" s="412">
        <f>SUM(D16:D16)</f>
        <v>130540</v>
      </c>
      <c r="E17" s="412">
        <f>SUM(E16:E16)</f>
        <v>118617</v>
      </c>
      <c r="F17" s="412">
        <f>SUM(F16:F16)</f>
        <v>119112</v>
      </c>
    </row>
    <row r="19" spans="1:6" ht="22.5" customHeight="1">
      <c r="A19" s="511" t="s">
        <v>417</v>
      </c>
      <c r="B19" s="511"/>
      <c r="C19" s="511"/>
      <c r="D19" s="511"/>
      <c r="E19" s="511"/>
      <c r="F19" s="511"/>
    </row>
    <row r="20" spans="1:6" ht="25.5" customHeight="1">
      <c r="A20" s="511" t="s">
        <v>418</v>
      </c>
      <c r="B20" s="511"/>
      <c r="C20" s="511"/>
      <c r="D20" s="511"/>
      <c r="E20" s="511"/>
      <c r="F20" s="511"/>
    </row>
    <row r="21" spans="1:6" ht="11.25" customHeight="1">
      <c r="A21" s="511" t="s">
        <v>415</v>
      </c>
      <c r="B21" s="511"/>
      <c r="C21" s="511"/>
      <c r="D21" s="511"/>
      <c r="E21" s="511"/>
      <c r="F21" s="511"/>
    </row>
  </sheetData>
  <mergeCells count="3">
    <mergeCell ref="A19:F19"/>
    <mergeCell ref="A20:F20"/>
    <mergeCell ref="A21:F21"/>
  </mergeCells>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22"/>
  <sheetViews>
    <sheetView showGridLines="0" zoomScaleNormal="100" zoomScaleSheetLayoutView="93" workbookViewId="0"/>
  </sheetViews>
  <sheetFormatPr defaultColWidth="9.140625" defaultRowHeight="12.75"/>
  <cols>
    <col min="1" max="1" width="32.7109375" style="25" customWidth="1"/>
    <col min="2" max="4" width="9.140625" style="25" customWidth="1"/>
    <col min="5" max="5" width="9.140625" style="26" customWidth="1"/>
    <col min="6" max="16384" width="9.140625" style="25"/>
  </cols>
  <sheetData>
    <row r="1" spans="1:5">
      <c r="A1" s="44" t="s">
        <v>222</v>
      </c>
      <c r="B1" s="11"/>
      <c r="C1" s="11"/>
      <c r="D1" s="11"/>
      <c r="E1" s="24"/>
    </row>
    <row r="2" spans="1:5">
      <c r="A2" s="11"/>
      <c r="B2" s="11"/>
      <c r="C2" s="11"/>
      <c r="D2" s="11"/>
      <c r="E2" s="24"/>
    </row>
    <row r="3" spans="1:5" s="23" customFormat="1" ht="11.25" customHeight="1">
      <c r="A3" s="4"/>
      <c r="B3" s="251"/>
      <c r="C3" s="251"/>
      <c r="D3" s="251"/>
      <c r="E3" s="251"/>
    </row>
    <row r="4" spans="1:5" s="28" customFormat="1" ht="54.95" customHeight="1">
      <c r="A4" s="237"/>
      <c r="B4" s="238" t="s">
        <v>218</v>
      </c>
      <c r="C4" s="238" t="s">
        <v>219</v>
      </c>
      <c r="D4" s="238" t="s">
        <v>220</v>
      </c>
      <c r="E4" s="238" t="s">
        <v>221</v>
      </c>
    </row>
    <row r="5" spans="1:5" s="27" customFormat="1" ht="10.9" customHeight="1">
      <c r="A5" s="215" t="s">
        <v>223</v>
      </c>
      <c r="B5" s="239"/>
      <c r="C5" s="239"/>
      <c r="D5" s="239"/>
      <c r="E5" s="240"/>
    </row>
    <row r="6" spans="1:5" s="27" customFormat="1" ht="10.9" customHeight="1">
      <c r="A6" s="217" t="s">
        <v>65</v>
      </c>
      <c r="B6" s="239">
        <v>243538</v>
      </c>
      <c r="C6" s="239">
        <v>82519</v>
      </c>
      <c r="D6" s="239">
        <v>1436055</v>
      </c>
      <c r="E6" s="240">
        <f>SUM(B6:D6)</f>
        <v>1762112</v>
      </c>
    </row>
    <row r="7" spans="1:5" s="27" customFormat="1" ht="21.6" customHeight="1">
      <c r="A7" s="218" t="s">
        <v>342</v>
      </c>
      <c r="B7" s="239">
        <v>-32225</v>
      </c>
      <c r="C7" s="239">
        <v>-17499</v>
      </c>
      <c r="D7" s="239">
        <v>-938339</v>
      </c>
      <c r="E7" s="240">
        <f>SUM(B7:D7)</f>
        <v>-988063</v>
      </c>
    </row>
    <row r="8" spans="1:5" s="27" customFormat="1" ht="10.9" customHeight="1">
      <c r="A8" s="216" t="s">
        <v>66</v>
      </c>
      <c r="B8" s="241">
        <f t="shared" ref="B8:D8" si="0">SUM(B6:B7)</f>
        <v>211313</v>
      </c>
      <c r="C8" s="241">
        <f t="shared" si="0"/>
        <v>65020</v>
      </c>
      <c r="D8" s="241">
        <f t="shared" si="0"/>
        <v>497716</v>
      </c>
      <c r="E8" s="241">
        <f>SUM(B8:D8)</f>
        <v>774049</v>
      </c>
    </row>
    <row r="9" spans="1:5" s="27" customFormat="1" ht="10.9" customHeight="1">
      <c r="A9" s="216" t="s">
        <v>67</v>
      </c>
      <c r="B9" s="239"/>
      <c r="C9" s="239"/>
      <c r="D9" s="239"/>
      <c r="E9" s="240"/>
    </row>
    <row r="10" spans="1:5" s="27" customFormat="1" ht="21.6" customHeight="1">
      <c r="A10" s="243" t="s">
        <v>343</v>
      </c>
      <c r="B10" s="239"/>
      <c r="C10" s="239"/>
      <c r="D10" s="239"/>
      <c r="E10" s="240"/>
    </row>
    <row r="11" spans="1:5" s="27" customFormat="1" ht="10.9" customHeight="1">
      <c r="A11" s="244" t="s">
        <v>271</v>
      </c>
      <c r="B11" s="239">
        <v>7956</v>
      </c>
      <c r="C11" s="239">
        <v>4754</v>
      </c>
      <c r="D11" s="239">
        <v>54297</v>
      </c>
      <c r="E11" s="240">
        <f>SUM(B11:D11)</f>
        <v>67007</v>
      </c>
    </row>
    <row r="12" spans="1:5" s="27" customFormat="1" ht="21.6" customHeight="1">
      <c r="A12" s="244" t="s">
        <v>344</v>
      </c>
      <c r="B12" s="239">
        <v>14200</v>
      </c>
      <c r="C12" s="239">
        <v>10172</v>
      </c>
      <c r="D12" s="239">
        <v>115664</v>
      </c>
      <c r="E12" s="240">
        <f>SUM(B12:D12)</f>
        <v>140036</v>
      </c>
    </row>
    <row r="13" spans="1:5" s="27" customFormat="1" ht="10.9" customHeight="1">
      <c r="A13" s="243" t="s">
        <v>90</v>
      </c>
      <c r="B13" s="242">
        <f>SUM(B11:B12)</f>
        <v>22156</v>
      </c>
      <c r="C13" s="242">
        <f>SUM(C11:C12)</f>
        <v>14926</v>
      </c>
      <c r="D13" s="242">
        <f>SUM(D11:D12)</f>
        <v>169961</v>
      </c>
      <c r="E13" s="242">
        <f>SUM(B13:D13)</f>
        <v>207043</v>
      </c>
    </row>
    <row r="14" spans="1:5" s="27" customFormat="1" ht="10.9" customHeight="1">
      <c r="A14" s="243" t="s">
        <v>68</v>
      </c>
      <c r="B14" s="242"/>
      <c r="C14" s="242"/>
      <c r="D14" s="242"/>
      <c r="E14" s="242"/>
    </row>
    <row r="15" spans="1:5" s="27" customFormat="1" ht="10.9" customHeight="1">
      <c r="A15" s="244" t="s">
        <v>69</v>
      </c>
      <c r="B15" s="239">
        <v>-26772</v>
      </c>
      <c r="C15" s="239">
        <v>-14524</v>
      </c>
      <c r="D15" s="239">
        <v>-132495</v>
      </c>
      <c r="E15" s="240">
        <f>SUM(B15:D15)</f>
        <v>-173791</v>
      </c>
    </row>
    <row r="16" spans="1:5" s="27" customFormat="1" ht="10.9" customHeight="1">
      <c r="A16" s="243" t="s">
        <v>115</v>
      </c>
      <c r="B16" s="241">
        <f>SUM(B15:B15)</f>
        <v>-26772</v>
      </c>
      <c r="C16" s="241">
        <f>SUM(C15:C15)</f>
        <v>-14524</v>
      </c>
      <c r="D16" s="241">
        <f>SUM(D15:D15)</f>
        <v>-132495</v>
      </c>
      <c r="E16" s="241">
        <f>SUM(B16:D16)</f>
        <v>-173791</v>
      </c>
    </row>
    <row r="17" spans="1:6" s="27" customFormat="1" ht="10.9" customHeight="1">
      <c r="A17" s="216" t="s">
        <v>224</v>
      </c>
      <c r="B17" s="239"/>
      <c r="C17" s="239"/>
      <c r="D17" s="239"/>
      <c r="E17" s="240"/>
    </row>
    <row r="18" spans="1:6" s="27" customFormat="1" ht="10.9" customHeight="1">
      <c r="A18" s="218" t="s">
        <v>70</v>
      </c>
      <c r="B18" s="239">
        <f>B6+B13+B16-B15</f>
        <v>265694</v>
      </c>
      <c r="C18" s="239">
        <f>C6+C13+C16-C15</f>
        <v>97445</v>
      </c>
      <c r="D18" s="239">
        <f>D6+D13+D16-D15</f>
        <v>1606016</v>
      </c>
      <c r="E18" s="239">
        <f>SUM(B18:D18)</f>
        <v>1969155</v>
      </c>
    </row>
    <row r="19" spans="1:6" s="27" customFormat="1" ht="21.6" customHeight="1">
      <c r="A19" s="218" t="s">
        <v>342</v>
      </c>
      <c r="B19" s="239">
        <f>B7+B15</f>
        <v>-58997</v>
      </c>
      <c r="C19" s="239">
        <f>C7+C15</f>
        <v>-32023</v>
      </c>
      <c r="D19" s="239">
        <f>D7+D15</f>
        <v>-1070834</v>
      </c>
      <c r="E19" s="239">
        <f>SUM(B19:D19)</f>
        <v>-1161854</v>
      </c>
    </row>
    <row r="20" spans="1:6" ht="10.9" customHeight="1">
      <c r="A20" s="245" t="s">
        <v>71</v>
      </c>
      <c r="B20" s="241">
        <f t="shared" ref="B20:D20" si="1">SUM(B18:B19)</f>
        <v>206697</v>
      </c>
      <c r="C20" s="241">
        <f t="shared" si="1"/>
        <v>65422</v>
      </c>
      <c r="D20" s="241">
        <f t="shared" si="1"/>
        <v>535182</v>
      </c>
      <c r="E20" s="241">
        <f>SUM(B20:D20)</f>
        <v>807301</v>
      </c>
    </row>
    <row r="22" spans="1:6">
      <c r="A22" s="511" t="s">
        <v>415</v>
      </c>
      <c r="B22" s="511"/>
      <c r="C22" s="511"/>
      <c r="D22" s="511"/>
      <c r="E22" s="511"/>
      <c r="F22" s="511"/>
    </row>
  </sheetData>
  <mergeCells count="1">
    <mergeCell ref="A22:F22"/>
  </mergeCells>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32"/>
  <sheetViews>
    <sheetView showGridLines="0" zoomScaleNormal="100" zoomScaleSheetLayoutView="100" workbookViewId="0">
      <selection sqref="A1:F1"/>
    </sheetView>
  </sheetViews>
  <sheetFormatPr defaultColWidth="8" defaultRowHeight="11.25" customHeight="1"/>
  <cols>
    <col min="1" max="1" width="47.85546875" style="45" customWidth="1"/>
    <col min="2" max="6" width="11.7109375" style="393" customWidth="1"/>
    <col min="7" max="16384" width="8" style="45"/>
  </cols>
  <sheetData>
    <row r="1" spans="1:6" ht="29.25" customHeight="1">
      <c r="A1" s="512" t="s">
        <v>167</v>
      </c>
      <c r="B1" s="512"/>
      <c r="C1" s="512"/>
      <c r="D1" s="512"/>
      <c r="E1" s="512"/>
      <c r="F1" s="512"/>
    </row>
    <row r="2" spans="1:6" ht="11.25" customHeight="1">
      <c r="A2" s="48"/>
    </row>
    <row r="3" spans="1:6" ht="45" customHeight="1">
      <c r="A3" s="104"/>
      <c r="B3" s="181" t="s">
        <v>200</v>
      </c>
      <c r="C3" s="182" t="s">
        <v>208</v>
      </c>
      <c r="D3" s="181" t="s">
        <v>209</v>
      </c>
      <c r="E3" s="181" t="s">
        <v>210</v>
      </c>
      <c r="F3" s="181" t="s">
        <v>211</v>
      </c>
    </row>
    <row r="4" spans="1:6">
      <c r="A4" s="109" t="s">
        <v>125</v>
      </c>
      <c r="B4" s="356"/>
      <c r="C4" s="370"/>
      <c r="D4" s="356"/>
      <c r="E4" s="356"/>
      <c r="F4" s="356"/>
    </row>
    <row r="5" spans="1:6" ht="11.25" customHeight="1">
      <c r="A5" s="63" t="s">
        <v>32</v>
      </c>
      <c r="B5" s="356">
        <v>250</v>
      </c>
      <c r="C5" s="370">
        <v>1038</v>
      </c>
      <c r="D5" s="356">
        <v>5436</v>
      </c>
      <c r="E5" s="356">
        <v>354</v>
      </c>
      <c r="F5" s="356">
        <v>0</v>
      </c>
    </row>
    <row r="6" spans="1:6" ht="11.25" customHeight="1">
      <c r="A6" s="62" t="s">
        <v>74</v>
      </c>
      <c r="B6" s="356">
        <v>9452882</v>
      </c>
      <c r="C6" s="370">
        <v>10190470</v>
      </c>
      <c r="D6" s="356">
        <v>10548572</v>
      </c>
      <c r="E6" s="356">
        <v>11038592</v>
      </c>
      <c r="F6" s="356">
        <v>11628628</v>
      </c>
    </row>
    <row r="7" spans="1:6" ht="11.25" customHeight="1">
      <c r="A7" s="62" t="s">
        <v>75</v>
      </c>
      <c r="B7" s="356">
        <v>1099919</v>
      </c>
      <c r="C7" s="370">
        <v>1189400</v>
      </c>
      <c r="D7" s="356">
        <v>1194000</v>
      </c>
      <c r="E7" s="356">
        <v>1193000</v>
      </c>
      <c r="F7" s="356">
        <v>1184000</v>
      </c>
    </row>
    <row r="8" spans="1:6" ht="11.25" customHeight="1">
      <c r="A8" s="62" t="s">
        <v>22</v>
      </c>
      <c r="B8" s="356">
        <v>162401</v>
      </c>
      <c r="C8" s="370">
        <v>165000</v>
      </c>
      <c r="D8" s="356">
        <v>165000</v>
      </c>
      <c r="E8" s="356">
        <v>165000</v>
      </c>
      <c r="F8" s="356">
        <v>165000</v>
      </c>
    </row>
    <row r="9" spans="1:6" ht="11.25" customHeight="1">
      <c r="A9" s="62" t="s">
        <v>21</v>
      </c>
      <c r="B9" s="356">
        <v>6788354</v>
      </c>
      <c r="C9" s="370">
        <v>8020000</v>
      </c>
      <c r="D9" s="356">
        <v>7642000</v>
      </c>
      <c r="E9" s="356">
        <v>8057000</v>
      </c>
      <c r="F9" s="356">
        <v>8108000</v>
      </c>
    </row>
    <row r="10" spans="1:6" ht="11.25" customHeight="1">
      <c r="A10" s="63" t="s">
        <v>33</v>
      </c>
      <c r="B10" s="356">
        <v>313926</v>
      </c>
      <c r="C10" s="370">
        <v>368000</v>
      </c>
      <c r="D10" s="356">
        <v>364000</v>
      </c>
      <c r="E10" s="356">
        <v>376000</v>
      </c>
      <c r="F10" s="356">
        <v>391000</v>
      </c>
    </row>
    <row r="11" spans="1:6">
      <c r="A11" s="102" t="s">
        <v>126</v>
      </c>
      <c r="B11" s="400">
        <f>SUM(B5:B10)</f>
        <v>17817732</v>
      </c>
      <c r="C11" s="401">
        <f>SUM(C5:C10)</f>
        <v>19933908</v>
      </c>
      <c r="D11" s="400">
        <f>SUM(D5:D10)</f>
        <v>19919008</v>
      </c>
      <c r="E11" s="400">
        <f>SUM(E5:E10)</f>
        <v>20829946</v>
      </c>
      <c r="F11" s="400">
        <f>SUM(F5:F10)</f>
        <v>21476628</v>
      </c>
    </row>
    <row r="12" spans="1:6" ht="11.25" customHeight="1">
      <c r="A12" s="65" t="s">
        <v>108</v>
      </c>
      <c r="B12" s="356"/>
      <c r="C12" s="370"/>
      <c r="D12" s="356"/>
      <c r="E12" s="356"/>
      <c r="F12" s="356"/>
    </row>
    <row r="13" spans="1:6" ht="11.25" customHeight="1">
      <c r="A13" s="61" t="s">
        <v>25</v>
      </c>
      <c r="B13" s="356"/>
      <c r="C13" s="370"/>
      <c r="D13" s="356"/>
      <c r="E13" s="356"/>
      <c r="F13" s="356"/>
    </row>
    <row r="14" spans="1:6" ht="11.25" customHeight="1">
      <c r="A14" s="221" t="s">
        <v>99</v>
      </c>
      <c r="B14" s="356"/>
      <c r="C14" s="370"/>
      <c r="D14" s="356"/>
      <c r="E14" s="356"/>
      <c r="F14" s="356"/>
    </row>
    <row r="15" spans="1:6" ht="11.25" customHeight="1">
      <c r="A15" s="247" t="s">
        <v>91</v>
      </c>
      <c r="B15" s="356"/>
      <c r="C15" s="370"/>
      <c r="D15" s="356"/>
      <c r="E15" s="356"/>
      <c r="F15" s="356"/>
    </row>
    <row r="16" spans="1:6" ht="11.25" customHeight="1">
      <c r="A16" s="225" t="s">
        <v>72</v>
      </c>
      <c r="B16" s="356">
        <v>281684485</v>
      </c>
      <c r="C16" s="370">
        <v>308559899</v>
      </c>
      <c r="D16" s="356">
        <v>323941876</v>
      </c>
      <c r="E16" s="356">
        <v>348515176</v>
      </c>
      <c r="F16" s="356">
        <v>370450042</v>
      </c>
    </row>
    <row r="17" spans="1:6" ht="11.25" customHeight="1">
      <c r="A17" s="225" t="s">
        <v>73</v>
      </c>
      <c r="B17" s="356">
        <v>86145807</v>
      </c>
      <c r="C17" s="370">
        <v>89510000</v>
      </c>
      <c r="D17" s="356">
        <v>93140000</v>
      </c>
      <c r="E17" s="356">
        <v>97060000</v>
      </c>
      <c r="F17" s="356">
        <v>102220000</v>
      </c>
    </row>
    <row r="18" spans="1:6" ht="11.25" customHeight="1">
      <c r="A18" s="223" t="s">
        <v>109</v>
      </c>
      <c r="B18" s="356">
        <v>1009368</v>
      </c>
      <c r="C18" s="370">
        <v>2686000</v>
      </c>
      <c r="D18" s="356">
        <v>2845900</v>
      </c>
      <c r="E18" s="356">
        <v>2960100</v>
      </c>
      <c r="F18" s="356">
        <v>3091200</v>
      </c>
    </row>
    <row r="19" spans="1:6" ht="11.25" customHeight="1">
      <c r="A19" s="248" t="s">
        <v>92</v>
      </c>
      <c r="B19" s="420">
        <f>SUM(B16:B18)</f>
        <v>368839660</v>
      </c>
      <c r="C19" s="421">
        <f>SUM(C16:C18)</f>
        <v>400755899</v>
      </c>
      <c r="D19" s="420">
        <f>SUM(D16:D18)</f>
        <v>419927776</v>
      </c>
      <c r="E19" s="420">
        <f>SUM(E16:E18)</f>
        <v>448535276</v>
      </c>
      <c r="F19" s="420">
        <f>SUM(F16:F18)</f>
        <v>475761242</v>
      </c>
    </row>
    <row r="20" spans="1:6" ht="11.25" customHeight="1">
      <c r="A20" s="247" t="s">
        <v>93</v>
      </c>
      <c r="B20" s="422"/>
      <c r="C20" s="423"/>
      <c r="D20" s="422"/>
      <c r="E20" s="422"/>
      <c r="F20" s="422"/>
    </row>
    <row r="21" spans="1:6" ht="11.25" customHeight="1">
      <c r="A21" s="223" t="s">
        <v>26</v>
      </c>
      <c r="B21" s="356">
        <v>536252</v>
      </c>
      <c r="C21" s="370">
        <v>300000</v>
      </c>
      <c r="D21" s="356">
        <v>305000</v>
      </c>
      <c r="E21" s="356">
        <v>305000</v>
      </c>
      <c r="F21" s="356">
        <v>300000</v>
      </c>
    </row>
    <row r="22" spans="1:6" ht="11.25" customHeight="1">
      <c r="A22" s="249" t="s">
        <v>95</v>
      </c>
      <c r="B22" s="420">
        <f>SUM(B21:B21)</f>
        <v>536252</v>
      </c>
      <c r="C22" s="421">
        <f>SUM(C21:C21)</f>
        <v>300000</v>
      </c>
      <c r="D22" s="420">
        <f>SUM(D21:D21)</f>
        <v>305000</v>
      </c>
      <c r="E22" s="420">
        <f>SUM(E21:E21)</f>
        <v>305000</v>
      </c>
      <c r="F22" s="420">
        <f>SUM(F21:F21)</f>
        <v>300000</v>
      </c>
    </row>
    <row r="23" spans="1:6" ht="22.35" customHeight="1">
      <c r="A23" s="246" t="s">
        <v>345</v>
      </c>
      <c r="B23" s="400">
        <f>B19+B22</f>
        <v>369375912</v>
      </c>
      <c r="C23" s="401">
        <f>C19+C22</f>
        <v>401055899</v>
      </c>
      <c r="D23" s="400">
        <f>D19+D22</f>
        <v>420232776</v>
      </c>
      <c r="E23" s="400">
        <f>E19+E22</f>
        <v>448840276</v>
      </c>
      <c r="F23" s="400">
        <f>F19+F22</f>
        <v>476061242</v>
      </c>
    </row>
    <row r="24" spans="1:6" ht="22.35" customHeight="1">
      <c r="A24" s="102" t="s">
        <v>346</v>
      </c>
      <c r="B24" s="375">
        <f>B23</f>
        <v>369375912</v>
      </c>
      <c r="C24" s="376">
        <f t="shared" ref="C24:F24" si="0">C23</f>
        <v>401055899</v>
      </c>
      <c r="D24" s="375">
        <f t="shared" si="0"/>
        <v>420232776</v>
      </c>
      <c r="E24" s="375">
        <f t="shared" si="0"/>
        <v>448840276</v>
      </c>
      <c r="F24" s="375">
        <f t="shared" si="0"/>
        <v>476061242</v>
      </c>
    </row>
    <row r="25" spans="1:6" ht="11.25" customHeight="1">
      <c r="A25" s="99" t="s">
        <v>127</v>
      </c>
      <c r="B25" s="402">
        <f>B11-B24</f>
        <v>-351558180</v>
      </c>
      <c r="C25" s="424">
        <f t="shared" ref="C25:F25" si="1">C11-C24</f>
        <v>-381121991</v>
      </c>
      <c r="D25" s="402">
        <f t="shared" si="1"/>
        <v>-400313768</v>
      </c>
      <c r="E25" s="402">
        <f t="shared" si="1"/>
        <v>-428010330</v>
      </c>
      <c r="F25" s="402">
        <f t="shared" si="1"/>
        <v>-454584614</v>
      </c>
    </row>
    <row r="26" spans="1:6" ht="11.25" customHeight="1">
      <c r="A26" s="109" t="s">
        <v>178</v>
      </c>
      <c r="B26" s="371">
        <f>-B25</f>
        <v>351558180</v>
      </c>
      <c r="C26" s="372">
        <f t="shared" ref="C26:F26" si="2">-C25</f>
        <v>381121991</v>
      </c>
      <c r="D26" s="371">
        <f t="shared" si="2"/>
        <v>400313768</v>
      </c>
      <c r="E26" s="371">
        <f t="shared" si="2"/>
        <v>428010330</v>
      </c>
      <c r="F26" s="371">
        <f t="shared" si="2"/>
        <v>454584614</v>
      </c>
    </row>
    <row r="27" spans="1:6" ht="11.25" customHeight="1">
      <c r="A27" s="99" t="s">
        <v>128</v>
      </c>
      <c r="B27" s="371">
        <f>B26</f>
        <v>351558180</v>
      </c>
      <c r="C27" s="372">
        <f t="shared" ref="C27:F27" si="3">C26</f>
        <v>381121991</v>
      </c>
      <c r="D27" s="371">
        <f t="shared" si="3"/>
        <v>400313768</v>
      </c>
      <c r="E27" s="371">
        <f t="shared" si="3"/>
        <v>428010330</v>
      </c>
      <c r="F27" s="371">
        <f t="shared" si="3"/>
        <v>454584614</v>
      </c>
    </row>
    <row r="28" spans="1:6" ht="22.35" customHeight="1">
      <c r="A28" s="250" t="s">
        <v>347</v>
      </c>
      <c r="B28" s="371">
        <f>B27</f>
        <v>351558180</v>
      </c>
      <c r="C28" s="372">
        <f t="shared" ref="C28:F28" si="4">C27</f>
        <v>381121991</v>
      </c>
      <c r="D28" s="371">
        <f t="shared" si="4"/>
        <v>400313768</v>
      </c>
      <c r="E28" s="371">
        <f t="shared" si="4"/>
        <v>428010330</v>
      </c>
      <c r="F28" s="371">
        <f t="shared" si="4"/>
        <v>454584614</v>
      </c>
    </row>
    <row r="29" spans="1:6" ht="11.25" customHeight="1">
      <c r="A29" s="49"/>
      <c r="B29" s="425"/>
      <c r="C29" s="425"/>
      <c r="D29" s="425"/>
      <c r="E29" s="425"/>
      <c r="F29" s="425"/>
    </row>
    <row r="30" spans="1:6" ht="11.25" customHeight="1">
      <c r="A30" s="45" t="s">
        <v>415</v>
      </c>
    </row>
    <row r="31" spans="1:6" ht="11.25" customHeight="1">
      <c r="A31" s="47"/>
    </row>
    <row r="32" spans="1:6" ht="11.25" customHeight="1">
      <c r="A32" s="32"/>
    </row>
  </sheetData>
  <mergeCells count="1">
    <mergeCell ref="A1:F1"/>
  </mergeCells>
  <pageMargins left="1.4566929133858268" right="1.2598425196850394" top="0.78740157480314965" bottom="0.70866141732283472" header="0.51181102362204722" footer="0.51181102362204722"/>
  <pageSetup paperSize="9" scale="80"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F26"/>
  <sheetViews>
    <sheetView showGridLines="0" zoomScaleNormal="100" zoomScaleSheetLayoutView="100" workbookViewId="0">
      <selection sqref="A1:F1"/>
    </sheetView>
  </sheetViews>
  <sheetFormatPr defaultColWidth="8" defaultRowHeight="11.25" customHeight="1"/>
  <cols>
    <col min="1" max="1" width="24.28515625" style="16" customWidth="1"/>
    <col min="2" max="6" width="9" style="367" customWidth="1"/>
    <col min="7" max="16384" width="8" style="16"/>
  </cols>
  <sheetData>
    <row r="1" spans="1:6" ht="27.75" customHeight="1">
      <c r="A1" s="513" t="s">
        <v>168</v>
      </c>
      <c r="B1" s="513"/>
      <c r="C1" s="513"/>
      <c r="D1" s="513"/>
      <c r="E1" s="513"/>
      <c r="F1" s="513"/>
    </row>
    <row r="2" spans="1:6" ht="11.25" customHeight="1">
      <c r="A2" s="19"/>
    </row>
    <row r="3" spans="1:6" ht="45">
      <c r="A3" s="104"/>
      <c r="B3" s="181" t="s">
        <v>200</v>
      </c>
      <c r="C3" s="182" t="s">
        <v>208</v>
      </c>
      <c r="D3" s="181" t="s">
        <v>209</v>
      </c>
      <c r="E3" s="181" t="s">
        <v>210</v>
      </c>
      <c r="F3" s="181" t="s">
        <v>211</v>
      </c>
    </row>
    <row r="4" spans="1:6" ht="11.25" customHeight="1">
      <c r="A4" s="114" t="s">
        <v>34</v>
      </c>
      <c r="B4" s="356"/>
      <c r="C4" s="370"/>
      <c r="D4" s="356"/>
      <c r="E4" s="356"/>
      <c r="F4" s="356"/>
    </row>
    <row r="5" spans="1:6" ht="11.25" customHeight="1">
      <c r="A5" s="221" t="s">
        <v>35</v>
      </c>
      <c r="B5" s="356"/>
      <c r="C5" s="370"/>
      <c r="D5" s="356"/>
      <c r="E5" s="356"/>
      <c r="F5" s="356"/>
    </row>
    <row r="6" spans="1:6" ht="11.25" customHeight="1">
      <c r="A6" s="222" t="s">
        <v>76</v>
      </c>
      <c r="B6" s="356">
        <v>438708</v>
      </c>
      <c r="C6" s="370">
        <v>438708</v>
      </c>
      <c r="D6" s="356">
        <v>438708</v>
      </c>
      <c r="E6" s="356">
        <v>438708</v>
      </c>
      <c r="F6" s="356">
        <v>438708</v>
      </c>
    </row>
    <row r="7" spans="1:6" ht="11.25" customHeight="1">
      <c r="A7" s="226" t="s">
        <v>36</v>
      </c>
      <c r="B7" s="371">
        <f>SUM(B6:B6)</f>
        <v>438708</v>
      </c>
      <c r="C7" s="372">
        <f>SUM(C6:C6)</f>
        <v>438708</v>
      </c>
      <c r="D7" s="371">
        <f>SUM(D6:D6)</f>
        <v>438708</v>
      </c>
      <c r="E7" s="371">
        <f>SUM(E6:E6)</f>
        <v>438708</v>
      </c>
      <c r="F7" s="371">
        <f>SUM(F6:F6)</f>
        <v>438708</v>
      </c>
    </row>
    <row r="8" spans="1:6" ht="11.25" customHeight="1">
      <c r="A8" s="221" t="s">
        <v>37</v>
      </c>
      <c r="B8" s="356"/>
      <c r="C8" s="370"/>
      <c r="D8" s="356"/>
      <c r="E8" s="356"/>
      <c r="F8" s="356"/>
    </row>
    <row r="9" spans="1:6" ht="11.25" customHeight="1">
      <c r="A9" s="222" t="s">
        <v>77</v>
      </c>
      <c r="B9" s="356">
        <v>21074842</v>
      </c>
      <c r="C9" s="370">
        <v>23945657</v>
      </c>
      <c r="D9" s="356">
        <v>25711687</v>
      </c>
      <c r="E9" s="356">
        <v>27425717</v>
      </c>
      <c r="F9" s="356">
        <v>28533717</v>
      </c>
    </row>
    <row r="10" spans="1:6" ht="11.25" customHeight="1">
      <c r="A10" s="66" t="s">
        <v>255</v>
      </c>
      <c r="B10" s="356">
        <v>13974197</v>
      </c>
      <c r="C10" s="370">
        <v>14509197</v>
      </c>
      <c r="D10" s="356">
        <v>15079197</v>
      </c>
      <c r="E10" s="356">
        <v>15314197</v>
      </c>
      <c r="F10" s="356">
        <v>16069197</v>
      </c>
    </row>
    <row r="11" spans="1:6" ht="11.25" customHeight="1">
      <c r="A11" s="221" t="s">
        <v>40</v>
      </c>
      <c r="B11" s="371">
        <f>SUM(B9:B10)</f>
        <v>35049039</v>
      </c>
      <c r="C11" s="372">
        <f t="shared" ref="C11:F11" si="0">SUM(C9:C10)</f>
        <v>38454854</v>
      </c>
      <c r="D11" s="371">
        <f t="shared" si="0"/>
        <v>40790884</v>
      </c>
      <c r="E11" s="371">
        <f t="shared" si="0"/>
        <v>42739914</v>
      </c>
      <c r="F11" s="371">
        <f t="shared" si="0"/>
        <v>44602914</v>
      </c>
    </row>
    <row r="12" spans="1:6" ht="22.5" customHeight="1">
      <c r="A12" s="102" t="s">
        <v>348</v>
      </c>
      <c r="B12" s="400">
        <f>B7+B11</f>
        <v>35487747</v>
      </c>
      <c r="C12" s="401">
        <f t="shared" ref="C12:F12" si="1">C7+C11</f>
        <v>38893562</v>
      </c>
      <c r="D12" s="400">
        <f t="shared" si="1"/>
        <v>41229592</v>
      </c>
      <c r="E12" s="400">
        <f t="shared" si="1"/>
        <v>43178622</v>
      </c>
      <c r="F12" s="400">
        <f t="shared" si="1"/>
        <v>45041622</v>
      </c>
    </row>
    <row r="13" spans="1:6" ht="11.25" customHeight="1">
      <c r="A13" s="61" t="s">
        <v>42</v>
      </c>
      <c r="B13" s="356"/>
      <c r="C13" s="370"/>
      <c r="D13" s="356"/>
      <c r="E13" s="356"/>
      <c r="F13" s="356"/>
    </row>
    <row r="14" spans="1:6" ht="11.25" customHeight="1">
      <c r="A14" s="221" t="s">
        <v>46</v>
      </c>
      <c r="B14" s="356"/>
      <c r="C14" s="370"/>
      <c r="D14" s="356"/>
      <c r="E14" s="356"/>
      <c r="F14" s="356"/>
    </row>
    <row r="15" spans="1:6" ht="11.25" customHeight="1">
      <c r="A15" s="66" t="s">
        <v>74</v>
      </c>
      <c r="B15" s="356">
        <v>34689</v>
      </c>
      <c r="C15" s="370">
        <v>34689</v>
      </c>
      <c r="D15" s="356">
        <v>34689</v>
      </c>
      <c r="E15" s="356">
        <v>34689</v>
      </c>
      <c r="F15" s="356">
        <v>34689</v>
      </c>
    </row>
    <row r="16" spans="1:6" ht="11.25" customHeight="1">
      <c r="A16" s="66" t="s">
        <v>75</v>
      </c>
      <c r="B16" s="356">
        <v>1214545</v>
      </c>
      <c r="C16" s="370">
        <v>1248945</v>
      </c>
      <c r="D16" s="356">
        <v>1251945</v>
      </c>
      <c r="E16" s="356">
        <v>1256945</v>
      </c>
      <c r="F16" s="356">
        <v>1254945</v>
      </c>
    </row>
    <row r="17" spans="1:6" ht="11.25" customHeight="1">
      <c r="A17" s="66" t="s">
        <v>103</v>
      </c>
      <c r="B17" s="356">
        <v>1325482</v>
      </c>
      <c r="C17" s="370">
        <v>1340582</v>
      </c>
      <c r="D17" s="356">
        <v>1334682</v>
      </c>
      <c r="E17" s="356">
        <v>1329182</v>
      </c>
      <c r="F17" s="356">
        <v>1332982</v>
      </c>
    </row>
    <row r="18" spans="1:6" ht="11.25" customHeight="1">
      <c r="A18" s="221" t="s">
        <v>47</v>
      </c>
      <c r="B18" s="371">
        <f>SUM(B15:B17)</f>
        <v>2574716</v>
      </c>
      <c r="C18" s="372">
        <f>SUM(C15:C17)</f>
        <v>2624216</v>
      </c>
      <c r="D18" s="371">
        <f>SUM(D15:D17)</f>
        <v>2621316</v>
      </c>
      <c r="E18" s="371">
        <f>SUM(E15:E17)</f>
        <v>2620816</v>
      </c>
      <c r="F18" s="371">
        <f>SUM(F15:F17)</f>
        <v>2622616</v>
      </c>
    </row>
    <row r="19" spans="1:6" ht="11.25" customHeight="1">
      <c r="A19" s="221" t="s">
        <v>43</v>
      </c>
      <c r="B19" s="356"/>
      <c r="C19" s="370"/>
      <c r="D19" s="356"/>
      <c r="E19" s="356"/>
      <c r="F19" s="356"/>
    </row>
    <row r="20" spans="1:6" ht="11.25" customHeight="1">
      <c r="A20" s="66" t="s">
        <v>106</v>
      </c>
      <c r="B20" s="356">
        <v>1592807</v>
      </c>
      <c r="C20" s="370">
        <v>1142807</v>
      </c>
      <c r="D20" s="356">
        <v>1142807</v>
      </c>
      <c r="E20" s="356">
        <v>1142807</v>
      </c>
      <c r="F20" s="356">
        <v>1142807</v>
      </c>
    </row>
    <row r="21" spans="1:6" ht="11.25" customHeight="1">
      <c r="A21" s="66" t="s">
        <v>112</v>
      </c>
      <c r="B21" s="356">
        <v>5712458</v>
      </c>
      <c r="C21" s="370">
        <v>5834892</v>
      </c>
      <c r="D21" s="356">
        <v>6015991</v>
      </c>
      <c r="E21" s="356">
        <v>6265611</v>
      </c>
      <c r="F21" s="356">
        <v>6571847</v>
      </c>
    </row>
    <row r="22" spans="1:6" ht="11.25" customHeight="1">
      <c r="A22" s="221" t="s">
        <v>45</v>
      </c>
      <c r="B22" s="371">
        <f>SUM(B20:B21)</f>
        <v>7305265</v>
      </c>
      <c r="C22" s="372">
        <f t="shared" ref="C22:F22" si="2">SUM(C20:C21)</f>
        <v>6977699</v>
      </c>
      <c r="D22" s="371">
        <f t="shared" si="2"/>
        <v>7158798</v>
      </c>
      <c r="E22" s="371">
        <f t="shared" si="2"/>
        <v>7408418</v>
      </c>
      <c r="F22" s="371">
        <f t="shared" si="2"/>
        <v>7714654</v>
      </c>
    </row>
    <row r="23" spans="1:6" ht="22.5" customHeight="1">
      <c r="A23" s="102" t="s">
        <v>349</v>
      </c>
      <c r="B23" s="394">
        <f>B22+B18</f>
        <v>9879981</v>
      </c>
      <c r="C23" s="417">
        <f>C22+C18</f>
        <v>9601915</v>
      </c>
      <c r="D23" s="394">
        <f>D22+D18</f>
        <v>9780114</v>
      </c>
      <c r="E23" s="394">
        <f>E22+E18</f>
        <v>10029234</v>
      </c>
      <c r="F23" s="394">
        <f>F22+F18</f>
        <v>10337270</v>
      </c>
    </row>
    <row r="24" spans="1:6" ht="11.25" customHeight="1">
      <c r="A24" s="71" t="s">
        <v>107</v>
      </c>
      <c r="B24" s="418">
        <f>B12-B23</f>
        <v>25607766</v>
      </c>
      <c r="C24" s="419">
        <f>C12-C23</f>
        <v>29291647</v>
      </c>
      <c r="D24" s="418">
        <f>D12-D23</f>
        <v>31449478</v>
      </c>
      <c r="E24" s="418">
        <f>E12-E23</f>
        <v>33149388</v>
      </c>
      <c r="F24" s="418">
        <f>F12-F23</f>
        <v>34704352</v>
      </c>
    </row>
    <row r="26" spans="1:6" ht="11.25" customHeight="1">
      <c r="A26" s="45" t="s">
        <v>415</v>
      </c>
    </row>
  </sheetData>
  <mergeCells count="1">
    <mergeCell ref="A1:F1"/>
  </mergeCells>
  <phoneticPr fontId="21" type="noConversion"/>
  <pageMargins left="1.4566929133858268" right="1.2598425196850394" top="0.78740157480314965" bottom="0.70866141732283472" header="0.51181102362204722" footer="0.51181102362204722"/>
  <pageSetup paperSize="9" scale="96"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F29"/>
  <sheetViews>
    <sheetView showGridLines="0" zoomScaleNormal="100" zoomScaleSheetLayoutView="115" workbookViewId="0">
      <selection sqref="A1:F1"/>
    </sheetView>
  </sheetViews>
  <sheetFormatPr defaultColWidth="8" defaultRowHeight="11.25" customHeight="1"/>
  <cols>
    <col min="1" max="1" width="45.140625" style="16" customWidth="1"/>
    <col min="2" max="6" width="12.140625" style="367" customWidth="1"/>
    <col min="7" max="16384" width="8" style="16"/>
  </cols>
  <sheetData>
    <row r="1" spans="1:6" ht="22.5" customHeight="1">
      <c r="A1" s="513" t="s">
        <v>169</v>
      </c>
      <c r="B1" s="513"/>
      <c r="C1" s="513"/>
      <c r="D1" s="513"/>
      <c r="E1" s="513"/>
      <c r="F1" s="513"/>
    </row>
    <row r="2" spans="1:6" ht="11.25" customHeight="1">
      <c r="A2" s="19"/>
    </row>
    <row r="3" spans="1:6" ht="45">
      <c r="A3" s="104"/>
      <c r="B3" s="181" t="s">
        <v>200</v>
      </c>
      <c r="C3" s="182" t="s">
        <v>208</v>
      </c>
      <c r="D3" s="181" t="s">
        <v>209</v>
      </c>
      <c r="E3" s="181" t="s">
        <v>210</v>
      </c>
      <c r="F3" s="181" t="s">
        <v>211</v>
      </c>
    </row>
    <row r="4" spans="1:6" ht="11.25" customHeight="1">
      <c r="A4" s="61" t="s">
        <v>54</v>
      </c>
      <c r="B4" s="356"/>
      <c r="C4" s="370"/>
      <c r="D4" s="356"/>
      <c r="E4" s="356"/>
      <c r="F4" s="356"/>
    </row>
    <row r="5" spans="1:6" ht="11.25" customHeight="1">
      <c r="A5" s="61" t="s">
        <v>55</v>
      </c>
      <c r="B5" s="356"/>
      <c r="C5" s="370"/>
      <c r="D5" s="356"/>
      <c r="E5" s="356"/>
      <c r="F5" s="356"/>
    </row>
    <row r="6" spans="1:6" ht="11.25" customHeight="1">
      <c r="A6" s="57" t="s">
        <v>78</v>
      </c>
      <c r="B6" s="356">
        <v>359034921</v>
      </c>
      <c r="C6" s="370">
        <v>388478084</v>
      </c>
      <c r="D6" s="356">
        <v>409576846</v>
      </c>
      <c r="E6" s="356">
        <v>438162146</v>
      </c>
      <c r="F6" s="356">
        <v>465413042</v>
      </c>
    </row>
    <row r="7" spans="1:6" ht="11.25" customHeight="1">
      <c r="A7" s="100" t="s">
        <v>17</v>
      </c>
      <c r="B7" s="356">
        <v>604707</v>
      </c>
      <c r="C7" s="370">
        <v>698000</v>
      </c>
      <c r="D7" s="356">
        <v>693000</v>
      </c>
      <c r="E7" s="356">
        <v>706700</v>
      </c>
      <c r="F7" s="356">
        <v>739500</v>
      </c>
    </row>
    <row r="8" spans="1:6" ht="11.25" customHeight="1">
      <c r="A8" s="64" t="s">
        <v>56</v>
      </c>
      <c r="B8" s="371">
        <f>SUM(B6:B7)</f>
        <v>359639628</v>
      </c>
      <c r="C8" s="372">
        <f>SUM(C6:C7)</f>
        <v>389176084</v>
      </c>
      <c r="D8" s="371">
        <f>SUM(D6:D7)</f>
        <v>410269846</v>
      </c>
      <c r="E8" s="371">
        <f>SUM(E6:E7)</f>
        <v>438868846</v>
      </c>
      <c r="F8" s="371">
        <f>SUM(F6:F7)</f>
        <v>466152542</v>
      </c>
    </row>
    <row r="9" spans="1:6" ht="11.25" customHeight="1">
      <c r="A9" s="61" t="s">
        <v>57</v>
      </c>
      <c r="B9" s="356"/>
      <c r="C9" s="370"/>
      <c r="D9" s="356"/>
      <c r="E9" s="356"/>
      <c r="F9" s="356"/>
    </row>
    <row r="10" spans="1:6" ht="11.25" customHeight="1">
      <c r="A10" s="67" t="s">
        <v>80</v>
      </c>
      <c r="B10" s="356">
        <v>9334375</v>
      </c>
      <c r="C10" s="370">
        <v>10003036</v>
      </c>
      <c r="D10" s="356">
        <v>10345473</v>
      </c>
      <c r="E10" s="356">
        <v>10786972</v>
      </c>
      <c r="F10" s="356">
        <v>11343392</v>
      </c>
    </row>
    <row r="11" spans="1:6" ht="11.25" customHeight="1">
      <c r="A11" s="67" t="s">
        <v>75</v>
      </c>
      <c r="B11" s="356">
        <v>1191904</v>
      </c>
      <c r="C11" s="370">
        <v>1155000</v>
      </c>
      <c r="D11" s="356">
        <v>1191000</v>
      </c>
      <c r="E11" s="356">
        <v>1188000</v>
      </c>
      <c r="F11" s="356">
        <v>1186000</v>
      </c>
    </row>
    <row r="12" spans="1:6" ht="11.25" customHeight="1">
      <c r="A12" s="67" t="s">
        <v>32</v>
      </c>
      <c r="B12" s="356">
        <v>247</v>
      </c>
      <c r="C12" s="370">
        <v>1038</v>
      </c>
      <c r="D12" s="356">
        <v>5436</v>
      </c>
      <c r="E12" s="356">
        <v>354</v>
      </c>
      <c r="F12" s="356">
        <v>0</v>
      </c>
    </row>
    <row r="13" spans="1:6" ht="11.25" customHeight="1">
      <c r="A13" s="67" t="s">
        <v>58</v>
      </c>
      <c r="B13" s="356">
        <v>170720</v>
      </c>
      <c r="C13" s="370">
        <v>165000</v>
      </c>
      <c r="D13" s="356">
        <v>165000</v>
      </c>
      <c r="E13" s="356">
        <v>165000</v>
      </c>
      <c r="F13" s="356">
        <v>165000</v>
      </c>
    </row>
    <row r="14" spans="1:6" ht="11.25" customHeight="1">
      <c r="A14" s="100" t="s">
        <v>17</v>
      </c>
      <c r="B14" s="356">
        <v>-146786</v>
      </c>
      <c r="C14" s="370">
        <v>413900</v>
      </c>
      <c r="D14" s="356">
        <v>407000</v>
      </c>
      <c r="E14" s="356">
        <v>418100</v>
      </c>
      <c r="F14" s="356">
        <v>428500</v>
      </c>
    </row>
    <row r="15" spans="1:6" ht="11.25" customHeight="1">
      <c r="A15" s="61" t="s">
        <v>59</v>
      </c>
      <c r="B15" s="371">
        <f>SUM(B10:B14)</f>
        <v>10550460</v>
      </c>
      <c r="C15" s="372">
        <f>SUM(C10:C14)</f>
        <v>11737974</v>
      </c>
      <c r="D15" s="371">
        <f>SUM(D10:D14)</f>
        <v>12113909</v>
      </c>
      <c r="E15" s="371">
        <f>SUM(E10:E14)</f>
        <v>12558426</v>
      </c>
      <c r="F15" s="371">
        <f>SUM(F10:F14)</f>
        <v>13122892</v>
      </c>
    </row>
    <row r="16" spans="1:6">
      <c r="A16" s="109" t="s">
        <v>350</v>
      </c>
      <c r="B16" s="381">
        <f>B8-B15</f>
        <v>349089168</v>
      </c>
      <c r="C16" s="382">
        <f>C8-C15</f>
        <v>377438110</v>
      </c>
      <c r="D16" s="381">
        <f>D8-D15</f>
        <v>398155937</v>
      </c>
      <c r="E16" s="381">
        <f>E8-E15</f>
        <v>426310420</v>
      </c>
      <c r="F16" s="381">
        <f>F8-F15</f>
        <v>453029650</v>
      </c>
    </row>
    <row r="17" spans="1:6">
      <c r="A17" s="109" t="s">
        <v>123</v>
      </c>
      <c r="B17" s="400">
        <f>B16</f>
        <v>349089168</v>
      </c>
      <c r="C17" s="401">
        <f t="shared" ref="C17:F17" si="0">C16</f>
        <v>377438110</v>
      </c>
      <c r="D17" s="400">
        <f t="shared" si="0"/>
        <v>398155937</v>
      </c>
      <c r="E17" s="400">
        <f t="shared" si="0"/>
        <v>426310420</v>
      </c>
      <c r="F17" s="400">
        <f t="shared" si="0"/>
        <v>453029650</v>
      </c>
    </row>
    <row r="18" spans="1:6">
      <c r="A18" s="106" t="s">
        <v>130</v>
      </c>
      <c r="B18" s="356">
        <v>393827.59144000005</v>
      </c>
      <c r="C18" s="370">
        <v>438708</v>
      </c>
      <c r="D18" s="356">
        <v>438708</v>
      </c>
      <c r="E18" s="356">
        <v>438708</v>
      </c>
      <c r="F18" s="356">
        <v>438708</v>
      </c>
    </row>
    <row r="19" spans="1:6" ht="11.25" customHeight="1">
      <c r="A19" s="66" t="s">
        <v>81</v>
      </c>
      <c r="B19" s="356"/>
      <c r="C19" s="370"/>
      <c r="D19" s="356"/>
      <c r="E19" s="356"/>
      <c r="F19" s="356"/>
    </row>
    <row r="20" spans="1:6" ht="11.25" customHeight="1">
      <c r="A20" s="116" t="s">
        <v>94</v>
      </c>
      <c r="B20" s="356">
        <v>11084546</v>
      </c>
      <c r="C20" s="370">
        <v>11729912</v>
      </c>
      <c r="D20" s="356">
        <v>12100909</v>
      </c>
      <c r="E20" s="356">
        <v>12546326</v>
      </c>
      <c r="F20" s="356">
        <v>13111392</v>
      </c>
    </row>
    <row r="21" spans="1:6" ht="11.25" customHeight="1">
      <c r="A21" s="116" t="s">
        <v>82</v>
      </c>
      <c r="B21" s="356">
        <v>45174</v>
      </c>
      <c r="C21" s="370">
        <v>12900</v>
      </c>
      <c r="D21" s="356">
        <v>13000</v>
      </c>
      <c r="E21" s="356">
        <v>12100</v>
      </c>
      <c r="F21" s="356">
        <v>11500</v>
      </c>
    </row>
    <row r="22" spans="1:6">
      <c r="A22" s="220" t="s">
        <v>131</v>
      </c>
      <c r="B22" s="426">
        <f>SUM(B19:B21)</f>
        <v>11129720</v>
      </c>
      <c r="C22" s="427">
        <f t="shared" ref="C22:F22" si="1">SUM(C19:C21)</f>
        <v>11742812</v>
      </c>
      <c r="D22" s="385">
        <f t="shared" si="1"/>
        <v>12113909</v>
      </c>
      <c r="E22" s="385">
        <f t="shared" si="1"/>
        <v>12558426</v>
      </c>
      <c r="F22" s="385">
        <f t="shared" si="1"/>
        <v>13122892</v>
      </c>
    </row>
    <row r="23" spans="1:6" ht="11.25" customHeight="1">
      <c r="A23" s="66" t="s">
        <v>83</v>
      </c>
      <c r="B23" s="422"/>
      <c r="C23" s="423"/>
      <c r="D23" s="422"/>
      <c r="E23" s="422"/>
      <c r="F23" s="422"/>
    </row>
    <row r="24" spans="1:6" ht="11.25" customHeight="1">
      <c r="A24" s="116" t="s">
        <v>94</v>
      </c>
      <c r="B24" s="356">
        <v>-360125696</v>
      </c>
      <c r="C24" s="370">
        <v>-389152922</v>
      </c>
      <c r="D24" s="356">
        <v>-410249846</v>
      </c>
      <c r="E24" s="356">
        <v>-438852146</v>
      </c>
      <c r="F24" s="356">
        <v>-466136042</v>
      </c>
    </row>
    <row r="25" spans="1:6" ht="11.25" customHeight="1">
      <c r="A25" s="116" t="s">
        <v>82</v>
      </c>
      <c r="B25" s="356">
        <v>-48312</v>
      </c>
      <c r="C25" s="370">
        <v>-28000</v>
      </c>
      <c r="D25" s="356">
        <v>-20000</v>
      </c>
      <c r="E25" s="356">
        <v>-16700</v>
      </c>
      <c r="F25" s="356">
        <v>-16500</v>
      </c>
    </row>
    <row r="26" spans="1:6">
      <c r="A26" s="220" t="s">
        <v>132</v>
      </c>
      <c r="B26" s="428">
        <f>SUM(B24:B25)</f>
        <v>-360174008</v>
      </c>
      <c r="C26" s="429">
        <f t="shared" ref="C26:F26" si="2">SUM(C24:C25)</f>
        <v>-389180922</v>
      </c>
      <c r="D26" s="428">
        <f t="shared" si="2"/>
        <v>-410269846</v>
      </c>
      <c r="E26" s="428">
        <f t="shared" si="2"/>
        <v>-438868846</v>
      </c>
      <c r="F26" s="428">
        <f t="shared" si="2"/>
        <v>-466152542</v>
      </c>
    </row>
    <row r="27" spans="1:6">
      <c r="A27" s="115" t="s">
        <v>133</v>
      </c>
      <c r="B27" s="430">
        <f>B17+B18+B22+B26</f>
        <v>438707.59144002199</v>
      </c>
      <c r="C27" s="431">
        <f t="shared" ref="C27:F27" si="3">C17+C18+C22+C26</f>
        <v>438708</v>
      </c>
      <c r="D27" s="430">
        <f t="shared" si="3"/>
        <v>438708</v>
      </c>
      <c r="E27" s="430">
        <f t="shared" si="3"/>
        <v>438708</v>
      </c>
      <c r="F27" s="430">
        <f t="shared" si="3"/>
        <v>438708</v>
      </c>
    </row>
    <row r="29" spans="1:6" ht="11.25" customHeight="1">
      <c r="A29" s="45" t="s">
        <v>415</v>
      </c>
    </row>
  </sheetData>
  <mergeCells count="1">
    <mergeCell ref="A1:F1"/>
  </mergeCells>
  <phoneticPr fontId="21" type="noConversion"/>
  <pageMargins left="1.4566929133858268" right="1.2598425196850394" top="0.78740157480314965" bottom="0.70866141732283472" header="0.51181102362204722" footer="0.51181102362204722"/>
  <pageSetup paperSize="9" scale="88" orientation="portrait" cellComments="asDisplayed" r:id="rId1"/>
  <headerFooter alignWithMargins="0"/>
  <ignoredErrors>
    <ignoredError sqref="B22:F22"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54"/>
  <sheetViews>
    <sheetView showGridLines="0" zoomScaleNormal="100" zoomScaleSheetLayoutView="115" workbookViewId="0">
      <selection activeCell="A25" sqref="A25"/>
    </sheetView>
  </sheetViews>
  <sheetFormatPr defaultColWidth="9.140625" defaultRowHeight="11.25"/>
  <cols>
    <col min="1" max="1" width="29.7109375" style="6" customWidth="1"/>
    <col min="2" max="2" width="6.7109375" style="6" customWidth="1"/>
    <col min="3" max="3" width="8.140625" style="319" customWidth="1"/>
    <col min="4" max="4" width="8.140625" style="475" customWidth="1"/>
    <col min="5" max="5" width="8.140625" style="319" customWidth="1"/>
    <col min="6" max="6" width="8.140625" style="475" customWidth="1"/>
    <col min="7" max="16384" width="9.140625" style="6"/>
  </cols>
  <sheetData>
    <row r="1" spans="1:6">
      <c r="A1" s="4" t="s">
        <v>185</v>
      </c>
      <c r="B1" s="3"/>
      <c r="C1" s="318"/>
      <c r="D1" s="24"/>
      <c r="E1" s="1"/>
      <c r="F1" s="24"/>
    </row>
    <row r="2" spans="1:6">
      <c r="A2" s="4"/>
      <c r="B2" s="3"/>
      <c r="C2" s="318"/>
      <c r="D2" s="24"/>
      <c r="E2" s="1"/>
      <c r="F2" s="24"/>
    </row>
    <row r="3" spans="1:6" ht="22.5">
      <c r="A3" s="83"/>
      <c r="B3" s="111" t="s">
        <v>179</v>
      </c>
      <c r="C3" s="112" t="s">
        <v>117</v>
      </c>
      <c r="D3" s="471" t="s">
        <v>118</v>
      </c>
      <c r="E3" s="112" t="s">
        <v>135</v>
      </c>
      <c r="F3" s="471" t="s">
        <v>184</v>
      </c>
    </row>
    <row r="4" spans="1:6">
      <c r="A4" s="5" t="s">
        <v>254</v>
      </c>
      <c r="B4" s="77"/>
      <c r="C4" s="52"/>
      <c r="D4" s="301"/>
      <c r="E4" s="52"/>
      <c r="F4" s="301"/>
    </row>
    <row r="5" spans="1:6" ht="33.75">
      <c r="A5" s="285" t="s">
        <v>300</v>
      </c>
      <c r="B5" s="77"/>
      <c r="C5" s="52"/>
      <c r="D5" s="301"/>
      <c r="E5" s="52"/>
      <c r="F5" s="301"/>
    </row>
    <row r="6" spans="1:6">
      <c r="A6" s="286" t="s">
        <v>9</v>
      </c>
      <c r="B6" s="78">
        <v>1.1000000000000001</v>
      </c>
      <c r="C6" s="300">
        <v>0</v>
      </c>
      <c r="D6" s="301">
        <v>-209</v>
      </c>
      <c r="E6" s="52">
        <v>-467</v>
      </c>
      <c r="F6" s="301">
        <v>-605</v>
      </c>
    </row>
    <row r="7" spans="1:6" ht="33.75">
      <c r="A7" s="285" t="s">
        <v>288</v>
      </c>
      <c r="B7" s="78"/>
      <c r="C7" s="300"/>
      <c r="D7" s="301"/>
      <c r="E7" s="52"/>
      <c r="F7" s="301"/>
    </row>
    <row r="8" spans="1:6">
      <c r="A8" s="286" t="s">
        <v>9</v>
      </c>
      <c r="B8" s="78">
        <v>1.1000000000000001</v>
      </c>
      <c r="C8" s="300">
        <v>0</v>
      </c>
      <c r="D8" s="301">
        <v>92</v>
      </c>
      <c r="E8" s="52">
        <v>357</v>
      </c>
      <c r="F8" s="301">
        <v>447</v>
      </c>
    </row>
    <row r="9" spans="1:6">
      <c r="A9" s="286" t="s">
        <v>9</v>
      </c>
      <c r="B9" s="78">
        <v>1.4</v>
      </c>
      <c r="C9" s="300">
        <v>0</v>
      </c>
      <c r="D9" s="301">
        <v>2038</v>
      </c>
      <c r="E9" s="52">
        <v>531</v>
      </c>
      <c r="F9" s="301">
        <v>2231</v>
      </c>
    </row>
    <row r="10" spans="1:6" ht="22.5">
      <c r="A10" s="292" t="s">
        <v>289</v>
      </c>
      <c r="B10" s="78"/>
      <c r="C10" s="300"/>
      <c r="D10" s="301"/>
      <c r="E10" s="52"/>
      <c r="F10" s="301"/>
    </row>
    <row r="11" spans="1:6">
      <c r="A11" s="286" t="s">
        <v>4</v>
      </c>
      <c r="B11" s="78">
        <v>1.7</v>
      </c>
      <c r="C11" s="300">
        <v>0</v>
      </c>
      <c r="D11" s="301">
        <v>26000</v>
      </c>
      <c r="E11" s="52">
        <v>27000</v>
      </c>
      <c r="F11" s="472">
        <v>0</v>
      </c>
    </row>
    <row r="12" spans="1:6" ht="22.5">
      <c r="A12" s="285" t="s">
        <v>290</v>
      </c>
      <c r="B12" s="299"/>
      <c r="C12" s="300"/>
      <c r="D12" s="56"/>
      <c r="E12" s="55"/>
      <c r="F12" s="56"/>
    </row>
    <row r="13" spans="1:6">
      <c r="A13" s="286" t="s">
        <v>9</v>
      </c>
      <c r="B13" s="78">
        <v>1.1000000000000001</v>
      </c>
      <c r="C13" s="300">
        <v>0</v>
      </c>
      <c r="D13" s="56">
        <v>234</v>
      </c>
      <c r="E13" s="52">
        <v>96</v>
      </c>
      <c r="F13" s="56">
        <v>37</v>
      </c>
    </row>
    <row r="14" spans="1:6" ht="22.5">
      <c r="A14" s="285" t="s">
        <v>291</v>
      </c>
      <c r="B14" s="78"/>
      <c r="C14" s="52"/>
      <c r="D14" s="301"/>
      <c r="E14" s="52"/>
      <c r="F14" s="301"/>
    </row>
    <row r="15" spans="1:6">
      <c r="A15" s="286" t="s">
        <v>4</v>
      </c>
      <c r="B15" s="78">
        <v>1.6</v>
      </c>
      <c r="C15" s="52">
        <v>15000</v>
      </c>
      <c r="D15" s="301">
        <v>25000</v>
      </c>
      <c r="E15" s="52">
        <v>30000</v>
      </c>
      <c r="F15" s="301">
        <v>30000</v>
      </c>
    </row>
    <row r="16" spans="1:6" ht="33.75">
      <c r="A16" s="285" t="s">
        <v>292</v>
      </c>
      <c r="B16" s="78"/>
      <c r="C16" s="52"/>
      <c r="D16" s="301"/>
      <c r="E16" s="52"/>
      <c r="F16" s="301"/>
    </row>
    <row r="17" spans="1:6">
      <c r="A17" s="286" t="s">
        <v>9</v>
      </c>
      <c r="B17" s="78">
        <v>1.1000000000000001</v>
      </c>
      <c r="C17" s="52">
        <v>1220</v>
      </c>
      <c r="D17" s="472">
        <v>0</v>
      </c>
      <c r="E17" s="300">
        <v>0</v>
      </c>
      <c r="F17" s="472">
        <v>0</v>
      </c>
    </row>
    <row r="18" spans="1:6" ht="22.5">
      <c r="A18" s="285" t="s">
        <v>293</v>
      </c>
      <c r="B18" s="78"/>
      <c r="C18" s="52"/>
      <c r="D18" s="301"/>
      <c r="E18" s="52"/>
      <c r="F18" s="301"/>
    </row>
    <row r="19" spans="1:6">
      <c r="A19" s="286" t="s">
        <v>9</v>
      </c>
      <c r="B19" s="78">
        <v>1.4</v>
      </c>
      <c r="C19" s="300">
        <v>0</v>
      </c>
      <c r="D19" s="301">
        <v>666</v>
      </c>
      <c r="E19" s="52">
        <v>212</v>
      </c>
      <c r="F19" s="301">
        <v>213</v>
      </c>
    </row>
    <row r="20" spans="1:6" ht="33.75">
      <c r="A20" s="285" t="s">
        <v>294</v>
      </c>
      <c r="B20" s="299"/>
      <c r="C20" s="52"/>
      <c r="D20" s="301"/>
      <c r="E20" s="52"/>
      <c r="F20" s="301"/>
    </row>
    <row r="21" spans="1:6">
      <c r="A21" s="286" t="s">
        <v>9</v>
      </c>
      <c r="B21" s="78">
        <v>1.1000000000000001</v>
      </c>
      <c r="C21" s="52">
        <v>6981</v>
      </c>
      <c r="D21" s="301">
        <v>17977</v>
      </c>
      <c r="E21" s="52">
        <v>13834</v>
      </c>
      <c r="F21" s="301">
        <v>14781</v>
      </c>
    </row>
    <row r="22" spans="1:6" ht="33.75">
      <c r="A22" s="285" t="s">
        <v>295</v>
      </c>
      <c r="B22" s="299"/>
      <c r="C22" s="52"/>
      <c r="D22" s="301"/>
      <c r="E22" s="52"/>
      <c r="F22" s="301"/>
    </row>
    <row r="23" spans="1:6">
      <c r="A23" s="286" t="s">
        <v>9</v>
      </c>
      <c r="B23" s="78">
        <v>1.1000000000000001</v>
      </c>
      <c r="C23" s="52">
        <v>548</v>
      </c>
      <c r="D23" s="301">
        <v>2148</v>
      </c>
      <c r="E23" s="52">
        <v>2109</v>
      </c>
      <c r="F23" s="301">
        <v>2690</v>
      </c>
    </row>
    <row r="24" spans="1:6" s="2" customFormat="1" ht="45">
      <c r="A24" s="285" t="s">
        <v>298</v>
      </c>
      <c r="B24" s="77"/>
      <c r="C24" s="52"/>
      <c r="D24" s="301"/>
      <c r="E24" s="52"/>
      <c r="F24" s="301"/>
    </row>
    <row r="25" spans="1:6" s="2" customFormat="1">
      <c r="A25" s="286" t="s">
        <v>4</v>
      </c>
      <c r="B25" s="78">
        <v>1.1399999999999999</v>
      </c>
      <c r="C25" s="52">
        <v>27700</v>
      </c>
      <c r="D25" s="301">
        <v>28400</v>
      </c>
      <c r="E25" s="52">
        <v>29400</v>
      </c>
      <c r="F25" s="301">
        <v>30500</v>
      </c>
    </row>
    <row r="26" spans="1:6" s="2" customFormat="1" ht="33.75">
      <c r="A26" s="285" t="s">
        <v>296</v>
      </c>
      <c r="B26" s="299"/>
      <c r="C26" s="52"/>
      <c r="D26" s="301"/>
      <c r="E26" s="52"/>
      <c r="F26" s="301"/>
    </row>
    <row r="27" spans="1:6" s="2" customFormat="1">
      <c r="A27" s="286" t="s">
        <v>9</v>
      </c>
      <c r="B27" s="78">
        <v>1.1000000000000001</v>
      </c>
      <c r="C27" s="52">
        <v>1603</v>
      </c>
      <c r="D27" s="301">
        <v>5835</v>
      </c>
      <c r="E27" s="52">
        <v>9595</v>
      </c>
      <c r="F27" s="301">
        <v>3862</v>
      </c>
    </row>
    <row r="28" spans="1:6" s="2" customFormat="1">
      <c r="A28" s="285" t="s">
        <v>299</v>
      </c>
      <c r="B28" s="78"/>
      <c r="C28" s="52"/>
      <c r="D28" s="301"/>
      <c r="E28" s="52"/>
      <c r="F28" s="301"/>
    </row>
    <row r="29" spans="1:6" s="2" customFormat="1">
      <c r="A29" s="286" t="s">
        <v>9</v>
      </c>
      <c r="B29" s="78">
        <v>1.1000000000000001</v>
      </c>
      <c r="C29" s="52">
        <v>-9219</v>
      </c>
      <c r="D29" s="301">
        <v>-8734</v>
      </c>
      <c r="E29" s="52">
        <v>-8381</v>
      </c>
      <c r="F29" s="301">
        <v>-7643</v>
      </c>
    </row>
    <row r="30" spans="1:6" s="2" customFormat="1">
      <c r="A30" s="286" t="s">
        <v>9</v>
      </c>
      <c r="B30" s="78">
        <v>1.2</v>
      </c>
      <c r="C30" s="52">
        <v>-45</v>
      </c>
      <c r="D30" s="301">
        <v>-45</v>
      </c>
      <c r="E30" s="52">
        <v>-44</v>
      </c>
      <c r="F30" s="301">
        <v>-44</v>
      </c>
    </row>
    <row r="31" spans="1:6" s="2" customFormat="1">
      <c r="A31" s="286" t="s">
        <v>9</v>
      </c>
      <c r="B31" s="78">
        <v>1.3</v>
      </c>
      <c r="C31" s="52">
        <v>-431</v>
      </c>
      <c r="D31" s="301">
        <v>-423</v>
      </c>
      <c r="E31" s="52">
        <v>-423</v>
      </c>
      <c r="F31" s="301">
        <v>-426</v>
      </c>
    </row>
    <row r="32" spans="1:6" s="2" customFormat="1">
      <c r="A32" s="487" t="s">
        <v>9</v>
      </c>
      <c r="B32" s="488">
        <v>1.4</v>
      </c>
      <c r="C32" s="489">
        <v>-43</v>
      </c>
      <c r="D32" s="490">
        <v>-51</v>
      </c>
      <c r="E32" s="489">
        <v>-45</v>
      </c>
      <c r="F32" s="490">
        <v>-51</v>
      </c>
    </row>
    <row r="33" spans="1:6" s="2" customFormat="1">
      <c r="A33" s="286"/>
      <c r="B33" s="78"/>
      <c r="C33" s="301"/>
      <c r="D33" s="301"/>
      <c r="E33" s="301"/>
      <c r="F33" s="301"/>
    </row>
    <row r="34" spans="1:6" s="2" customFormat="1" ht="22.5">
      <c r="A34" s="83"/>
      <c r="B34" s="111" t="s">
        <v>179</v>
      </c>
      <c r="C34" s="112" t="s">
        <v>117</v>
      </c>
      <c r="D34" s="471" t="s">
        <v>118</v>
      </c>
      <c r="E34" s="112" t="s">
        <v>135</v>
      </c>
      <c r="F34" s="471" t="s">
        <v>184</v>
      </c>
    </row>
    <row r="35" spans="1:6" s="2" customFormat="1" ht="24" customHeight="1">
      <c r="A35" s="285" t="s">
        <v>297</v>
      </c>
      <c r="C35" s="52"/>
      <c r="D35" s="301"/>
      <c r="E35" s="52"/>
      <c r="F35" s="301"/>
    </row>
    <row r="36" spans="1:6" s="2" customFormat="1">
      <c r="A36" s="286" t="s">
        <v>9</v>
      </c>
      <c r="B36" s="78">
        <v>1.1000000000000001</v>
      </c>
      <c r="C36" s="52">
        <v>475</v>
      </c>
      <c r="D36" s="301">
        <v>441</v>
      </c>
      <c r="E36" s="52">
        <v>127</v>
      </c>
      <c r="F36" s="301">
        <v>62</v>
      </c>
    </row>
    <row r="37" spans="1:6">
      <c r="A37" s="5" t="s">
        <v>10</v>
      </c>
      <c r="B37" s="78"/>
      <c r="C37" s="52"/>
      <c r="D37" s="301"/>
      <c r="E37" s="52"/>
      <c r="F37" s="301"/>
    </row>
    <row r="38" spans="1:6">
      <c r="A38" s="7" t="s">
        <v>7</v>
      </c>
      <c r="B38" s="79"/>
      <c r="C38" s="52">
        <f>C25+C11+C15</f>
        <v>42700</v>
      </c>
      <c r="D38" s="301">
        <f>D25+D11+D15</f>
        <v>79400</v>
      </c>
      <c r="E38" s="52">
        <f>E25+E11+E15</f>
        <v>86400</v>
      </c>
      <c r="F38" s="301">
        <f>F25+F11+F15</f>
        <v>60500</v>
      </c>
    </row>
    <row r="39" spans="1:6">
      <c r="A39" s="7" t="s">
        <v>8</v>
      </c>
      <c r="B39" s="79"/>
      <c r="C39" s="52">
        <f>C8+C9+C13+C17+C19+C21+C23+C27+C36+C6+C29+C30+C31+C32</f>
        <v>1089</v>
      </c>
      <c r="D39" s="301">
        <f>D8+D9+D13+D17+D19+D21+D23+D27+D36+D6+D29+D30+D31+D32</f>
        <v>19969</v>
      </c>
      <c r="E39" s="52">
        <f>E8+E9+E13+E17+E19+E21+E23+E27+E36+E6+E29+E30+E31+E32</f>
        <v>17501</v>
      </c>
      <c r="F39" s="301">
        <f>F8+F9+F13+F17+F19+F21+F23+F27+F36+F6+F29+F30+F31+F32</f>
        <v>15554</v>
      </c>
    </row>
    <row r="40" spans="1:6">
      <c r="A40" s="5" t="s">
        <v>0</v>
      </c>
      <c r="B40" s="78"/>
      <c r="C40" s="53">
        <f>C38+C39</f>
        <v>43789</v>
      </c>
      <c r="D40" s="473">
        <f>D38+D39</f>
        <v>99369</v>
      </c>
      <c r="E40" s="53">
        <f>E38+E39</f>
        <v>103901</v>
      </c>
      <c r="F40" s="473">
        <f>F38+F39</f>
        <v>76054</v>
      </c>
    </row>
    <row r="41" spans="1:6">
      <c r="A41" s="5" t="s">
        <v>264</v>
      </c>
      <c r="B41" s="77"/>
      <c r="C41" s="52"/>
      <c r="D41" s="301"/>
      <c r="E41" s="52"/>
      <c r="F41" s="301"/>
    </row>
    <row r="42" spans="1:6" ht="22.5">
      <c r="A42" s="285" t="s">
        <v>290</v>
      </c>
      <c r="B42" s="2"/>
      <c r="C42" s="52"/>
      <c r="D42" s="301"/>
      <c r="E42" s="52"/>
      <c r="F42" s="301"/>
    </row>
    <row r="43" spans="1:6">
      <c r="A43" s="286" t="s">
        <v>256</v>
      </c>
      <c r="B43" s="78">
        <v>1.1000000000000001</v>
      </c>
      <c r="C43" s="300">
        <v>0</v>
      </c>
      <c r="D43" s="301">
        <v>133</v>
      </c>
      <c r="E43" s="52">
        <v>72</v>
      </c>
      <c r="F43" s="472">
        <v>0</v>
      </c>
    </row>
    <row r="44" spans="1:6" ht="33.75">
      <c r="A44" s="285" t="s">
        <v>294</v>
      </c>
      <c r="B44" s="2"/>
      <c r="C44" s="52"/>
      <c r="D44" s="301"/>
      <c r="E44" s="52"/>
      <c r="F44" s="301"/>
    </row>
    <row r="45" spans="1:6">
      <c r="A45" s="286" t="s">
        <v>256</v>
      </c>
      <c r="B45" s="78">
        <v>1.1000000000000001</v>
      </c>
      <c r="C45" s="300">
        <v>0</v>
      </c>
      <c r="D45" s="301">
        <v>10306</v>
      </c>
      <c r="E45" s="300">
        <v>0</v>
      </c>
      <c r="F45" s="472">
        <v>0</v>
      </c>
    </row>
    <row r="46" spans="1:6" ht="22.5">
      <c r="A46" s="285" t="s">
        <v>297</v>
      </c>
      <c r="B46" s="2"/>
      <c r="C46" s="52"/>
      <c r="D46" s="301"/>
      <c r="E46" s="52"/>
      <c r="F46" s="301"/>
    </row>
    <row r="47" spans="1:6">
      <c r="A47" s="286" t="s">
        <v>256</v>
      </c>
      <c r="B47" s="78">
        <v>1.1000000000000001</v>
      </c>
      <c r="C47" s="52">
        <v>394</v>
      </c>
      <c r="D47" s="301">
        <v>445</v>
      </c>
      <c r="E47" s="300">
        <v>0</v>
      </c>
      <c r="F47" s="472">
        <v>0</v>
      </c>
    </row>
    <row r="48" spans="1:6">
      <c r="A48" s="8" t="s">
        <v>11</v>
      </c>
      <c r="B48" s="78"/>
      <c r="C48" s="52"/>
      <c r="D48" s="301"/>
      <c r="E48" s="52"/>
      <c r="F48" s="301"/>
    </row>
    <row r="49" spans="1:6">
      <c r="A49" s="7" t="s">
        <v>8</v>
      </c>
      <c r="B49" s="79"/>
      <c r="C49" s="52">
        <f>C43+C45+C47</f>
        <v>394</v>
      </c>
      <c r="D49" s="301">
        <f>D43+D45+D47</f>
        <v>10884</v>
      </c>
      <c r="E49" s="52">
        <f>E43+E45+E47</f>
        <v>72</v>
      </c>
      <c r="F49" s="472">
        <f>F43+F45+F47</f>
        <v>0</v>
      </c>
    </row>
    <row r="50" spans="1:6">
      <c r="A50" s="9" t="s">
        <v>0</v>
      </c>
      <c r="B50" s="80"/>
      <c r="C50" s="54">
        <f>C49</f>
        <v>394</v>
      </c>
      <c r="D50" s="476">
        <f t="shared" ref="D50:F50" si="0">D49</f>
        <v>10884</v>
      </c>
      <c r="E50" s="54">
        <f t="shared" si="0"/>
        <v>72</v>
      </c>
      <c r="F50" s="474">
        <f t="shared" si="0"/>
        <v>0</v>
      </c>
    </row>
    <row r="52" spans="1:6" ht="30.75" customHeight="1">
      <c r="A52" s="501" t="s">
        <v>404</v>
      </c>
      <c r="B52" s="501"/>
      <c r="C52" s="501"/>
      <c r="D52" s="501"/>
      <c r="E52" s="501"/>
      <c r="F52" s="501"/>
    </row>
    <row r="53" spans="1:6" ht="30.75" customHeight="1">
      <c r="A53" s="501" t="s">
        <v>406</v>
      </c>
      <c r="B53" s="501"/>
      <c r="C53" s="501"/>
      <c r="D53" s="501"/>
      <c r="E53" s="501"/>
      <c r="F53" s="501"/>
    </row>
    <row r="54" spans="1:6">
      <c r="A54" s="501" t="s">
        <v>405</v>
      </c>
      <c r="B54" s="501"/>
      <c r="C54" s="501"/>
      <c r="D54" s="501"/>
      <c r="E54" s="501"/>
      <c r="F54" s="501"/>
    </row>
  </sheetData>
  <mergeCells count="3">
    <mergeCell ref="A52:F52"/>
    <mergeCell ref="A53:F53"/>
    <mergeCell ref="A54:F54"/>
  </mergeCells>
  <pageMargins left="1.4566929133858268" right="1.2598425196850394" top="0.78740157480314965" bottom="0.70866141732283472" header="0.51181102362204722" footer="0.51181102362204722"/>
  <pageSetup paperSize="9" scale="91"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77"/>
  <sheetViews>
    <sheetView showGridLines="0" zoomScaleNormal="100" zoomScaleSheetLayoutView="130" workbookViewId="0"/>
  </sheetViews>
  <sheetFormatPr defaultColWidth="8" defaultRowHeight="11.25"/>
  <cols>
    <col min="1" max="1" width="30.140625" style="33" customWidth="1"/>
    <col min="2" max="2" width="7.42578125" style="308" customWidth="1"/>
    <col min="3" max="6" width="7.85546875" style="331" customWidth="1"/>
    <col min="7" max="16384" width="8" style="33"/>
  </cols>
  <sheetData>
    <row r="1" spans="1:6">
      <c r="A1" s="40" t="s">
        <v>186</v>
      </c>
      <c r="B1" s="302"/>
      <c r="C1" s="322"/>
      <c r="D1" s="322"/>
      <c r="E1" s="322"/>
      <c r="F1" s="322"/>
    </row>
    <row r="2" spans="1:6">
      <c r="A2" s="40"/>
      <c r="B2" s="302"/>
      <c r="C2" s="322"/>
      <c r="D2" s="322"/>
      <c r="E2" s="322"/>
      <c r="F2" s="322"/>
    </row>
    <row r="3" spans="1:6" ht="22.5">
      <c r="A3" s="84"/>
      <c r="B3" s="117" t="s">
        <v>136</v>
      </c>
      <c r="C3" s="323" t="s">
        <v>117</v>
      </c>
      <c r="D3" s="324" t="s">
        <v>118</v>
      </c>
      <c r="E3" s="324" t="s">
        <v>135</v>
      </c>
      <c r="F3" s="324" t="s">
        <v>184</v>
      </c>
    </row>
    <row r="4" spans="1:6">
      <c r="A4" s="85" t="s">
        <v>98</v>
      </c>
      <c r="B4" s="303"/>
      <c r="C4" s="52"/>
      <c r="D4" s="325"/>
      <c r="E4" s="325"/>
      <c r="F4" s="325"/>
    </row>
    <row r="5" spans="1:6">
      <c r="A5" s="85" t="s">
        <v>137</v>
      </c>
      <c r="B5" s="303"/>
      <c r="C5" s="52"/>
      <c r="D5" s="325"/>
      <c r="E5" s="325"/>
      <c r="F5" s="325"/>
    </row>
    <row r="6" spans="1:6">
      <c r="A6" s="153" t="s">
        <v>138</v>
      </c>
      <c r="B6" s="304"/>
      <c r="C6" s="52"/>
      <c r="D6" s="325"/>
      <c r="E6" s="325"/>
      <c r="F6" s="325"/>
    </row>
    <row r="7" spans="1:6" ht="22.5">
      <c r="A7" s="320" t="s">
        <v>289</v>
      </c>
      <c r="B7" s="304"/>
      <c r="C7" s="52"/>
      <c r="D7" s="325"/>
      <c r="E7" s="325"/>
      <c r="F7" s="325"/>
    </row>
    <row r="8" spans="1:6">
      <c r="A8" s="317" t="s">
        <v>4</v>
      </c>
      <c r="B8" s="304">
        <v>1.7</v>
      </c>
      <c r="C8" s="300">
        <f>'Table 1.2'!C11</f>
        <v>0</v>
      </c>
      <c r="D8" s="325">
        <f>'Table 1.2'!D11</f>
        <v>26000</v>
      </c>
      <c r="E8" s="325">
        <f>'Table 1.2'!E11</f>
        <v>27000</v>
      </c>
      <c r="F8" s="325">
        <f>'Table 1.2'!F11</f>
        <v>0</v>
      </c>
    </row>
    <row r="9" spans="1:6" ht="22.5">
      <c r="A9" s="316" t="s">
        <v>301</v>
      </c>
      <c r="B9" s="304"/>
      <c r="C9" s="52"/>
      <c r="D9" s="325"/>
      <c r="E9" s="325"/>
      <c r="F9" s="325"/>
    </row>
    <row r="10" spans="1:6">
      <c r="A10" s="317" t="s">
        <v>4</v>
      </c>
      <c r="B10" s="304">
        <v>1.6</v>
      </c>
      <c r="C10" s="52">
        <f>'Table 1.2'!C15</f>
        <v>15000</v>
      </c>
      <c r="D10" s="325">
        <f>'Table 1.2'!D15</f>
        <v>25000</v>
      </c>
      <c r="E10" s="325">
        <f>'Table 1.2'!E15</f>
        <v>30000</v>
      </c>
      <c r="F10" s="325">
        <f>'Table 1.2'!F15</f>
        <v>30000</v>
      </c>
    </row>
    <row r="11" spans="1:6" ht="45">
      <c r="A11" s="316" t="s">
        <v>302</v>
      </c>
      <c r="B11" s="304"/>
      <c r="C11" s="52"/>
      <c r="D11" s="325"/>
      <c r="E11" s="325"/>
      <c r="F11" s="325"/>
    </row>
    <row r="12" spans="1:6">
      <c r="A12" s="317" t="s">
        <v>4</v>
      </c>
      <c r="B12" s="304">
        <v>1.1399999999999999</v>
      </c>
      <c r="C12" s="52">
        <f>'Table 1.2'!C25</f>
        <v>27700</v>
      </c>
      <c r="D12" s="325">
        <f>'Table 1.2'!D25</f>
        <v>28400</v>
      </c>
      <c r="E12" s="325">
        <f>'Table 1.2'!E25</f>
        <v>29400</v>
      </c>
      <c r="F12" s="325">
        <f>'Table 1.2'!F25</f>
        <v>30500</v>
      </c>
    </row>
    <row r="13" spans="1:6">
      <c r="A13" s="153" t="s">
        <v>139</v>
      </c>
      <c r="B13" s="304"/>
      <c r="C13" s="52"/>
      <c r="D13" s="325"/>
      <c r="E13" s="325"/>
      <c r="F13" s="325"/>
    </row>
    <row r="14" spans="1:6" ht="22.5">
      <c r="A14" s="316" t="s">
        <v>390</v>
      </c>
      <c r="B14" s="304"/>
      <c r="C14" s="52"/>
      <c r="D14" s="325"/>
      <c r="E14" s="325"/>
      <c r="F14" s="325"/>
    </row>
    <row r="15" spans="1:6">
      <c r="A15" s="321" t="s">
        <v>4</v>
      </c>
      <c r="B15" s="304">
        <v>1.1000000000000001</v>
      </c>
      <c r="C15" s="52">
        <v>-4838</v>
      </c>
      <c r="D15" s="325">
        <v>4838</v>
      </c>
      <c r="E15" s="325">
        <v>0</v>
      </c>
      <c r="F15" s="325">
        <v>0</v>
      </c>
    </row>
    <row r="16" spans="1:6" ht="22.5">
      <c r="A16" s="183" t="s">
        <v>303</v>
      </c>
      <c r="B16" s="305"/>
      <c r="C16" s="333">
        <f>SUM(C5:C15)</f>
        <v>37862</v>
      </c>
      <c r="D16" s="326">
        <f>SUM(D5:D15)</f>
        <v>84238</v>
      </c>
      <c r="E16" s="326">
        <f>SUM(E5:E15)</f>
        <v>86400</v>
      </c>
      <c r="F16" s="326">
        <f>SUM(F5:F15)</f>
        <v>60500</v>
      </c>
    </row>
    <row r="17" spans="1:6">
      <c r="A17" s="118"/>
      <c r="B17" s="304"/>
      <c r="C17" s="477"/>
      <c r="D17" s="327"/>
      <c r="E17" s="327"/>
      <c r="F17" s="327"/>
    </row>
    <row r="18" spans="1:6">
      <c r="A18" s="118"/>
      <c r="B18" s="304"/>
      <c r="D18" s="327"/>
      <c r="E18" s="327"/>
      <c r="F18" s="327"/>
    </row>
    <row r="19" spans="1:6" s="252" customFormat="1" ht="12">
      <c r="A19" s="40" t="s">
        <v>228</v>
      </c>
      <c r="B19" s="306"/>
      <c r="C19" s="335"/>
      <c r="D19" s="335"/>
      <c r="E19" s="335"/>
      <c r="F19" s="335"/>
    </row>
    <row r="20" spans="1:6" s="252" customFormat="1" ht="12">
      <c r="A20" s="40" t="s">
        <v>227</v>
      </c>
      <c r="B20" s="306"/>
      <c r="C20" s="335"/>
      <c r="D20" s="335"/>
      <c r="E20" s="335"/>
      <c r="F20" s="335"/>
    </row>
    <row r="21" spans="1:6" ht="22.5">
      <c r="A21" s="84"/>
      <c r="B21" s="117" t="s">
        <v>136</v>
      </c>
      <c r="C21" s="323" t="s">
        <v>117</v>
      </c>
      <c r="D21" s="324" t="s">
        <v>118</v>
      </c>
      <c r="E21" s="324" t="s">
        <v>135</v>
      </c>
      <c r="F21" s="324" t="s">
        <v>184</v>
      </c>
    </row>
    <row r="22" spans="1:6">
      <c r="A22" s="85" t="s">
        <v>98</v>
      </c>
      <c r="B22" s="303"/>
      <c r="C22" s="52"/>
      <c r="D22" s="325"/>
      <c r="E22" s="325"/>
      <c r="F22" s="325"/>
    </row>
    <row r="23" spans="1:6">
      <c r="A23" s="154" t="s">
        <v>141</v>
      </c>
      <c r="B23" s="304"/>
      <c r="C23" s="52"/>
      <c r="D23" s="327"/>
      <c r="E23" s="327"/>
      <c r="F23" s="327"/>
    </row>
    <row r="24" spans="1:6">
      <c r="A24" s="153" t="s">
        <v>138</v>
      </c>
      <c r="B24" s="304"/>
      <c r="C24" s="52"/>
      <c r="D24" s="327"/>
      <c r="E24" s="327"/>
      <c r="F24" s="327"/>
    </row>
    <row r="25" spans="1:6" ht="45">
      <c r="A25" s="316" t="s">
        <v>391</v>
      </c>
      <c r="B25" s="304"/>
      <c r="C25" s="52"/>
      <c r="D25" s="327"/>
      <c r="E25" s="327"/>
      <c r="F25" s="327"/>
    </row>
    <row r="26" spans="1:6">
      <c r="A26" s="317" t="s">
        <v>3</v>
      </c>
      <c r="B26" s="304">
        <v>1.1000000000000001</v>
      </c>
      <c r="C26" s="300">
        <v>0</v>
      </c>
      <c r="D26" s="328">
        <v>-209</v>
      </c>
      <c r="E26" s="328">
        <v>-467</v>
      </c>
      <c r="F26" s="328">
        <v>-605</v>
      </c>
    </row>
    <row r="27" spans="1:6" ht="33.75">
      <c r="A27" s="316" t="s">
        <v>288</v>
      </c>
      <c r="B27" s="304"/>
      <c r="C27" s="52"/>
      <c r="D27" s="327"/>
      <c r="E27" s="327"/>
      <c r="F27" s="327"/>
    </row>
    <row r="28" spans="1:6">
      <c r="A28" s="317" t="s">
        <v>9</v>
      </c>
      <c r="B28" s="304">
        <v>1.1000000000000001</v>
      </c>
      <c r="C28" s="300">
        <v>0</v>
      </c>
      <c r="D28" s="328">
        <v>92</v>
      </c>
      <c r="E28" s="328">
        <v>357</v>
      </c>
      <c r="F28" s="328">
        <v>447</v>
      </c>
    </row>
    <row r="29" spans="1:6">
      <c r="A29" s="317" t="s">
        <v>9</v>
      </c>
      <c r="B29" s="304">
        <v>1.4</v>
      </c>
      <c r="C29" s="300">
        <f>'Table 1.2'!C9</f>
        <v>0</v>
      </c>
      <c r="D29" s="328">
        <v>2038</v>
      </c>
      <c r="E29" s="328">
        <v>531</v>
      </c>
      <c r="F29" s="328">
        <v>2231</v>
      </c>
    </row>
    <row r="30" spans="1:6" ht="33.75">
      <c r="A30" s="316" t="s">
        <v>388</v>
      </c>
      <c r="B30" s="304"/>
      <c r="C30" s="300"/>
      <c r="D30" s="328"/>
      <c r="E30" s="328"/>
      <c r="F30" s="328"/>
    </row>
    <row r="31" spans="1:6">
      <c r="A31" s="316" t="s">
        <v>258</v>
      </c>
      <c r="B31" s="304">
        <v>1.1000000000000001</v>
      </c>
      <c r="C31" s="300">
        <v>-1632</v>
      </c>
      <c r="D31" s="328">
        <v>-1054</v>
      </c>
      <c r="E31" s="328">
        <v>0</v>
      </c>
      <c r="F31" s="328">
        <v>0</v>
      </c>
    </row>
    <row r="32" spans="1:6" ht="22.5">
      <c r="A32" s="316" t="s">
        <v>290</v>
      </c>
      <c r="B32" s="304"/>
      <c r="C32" s="52"/>
      <c r="D32" s="327"/>
      <c r="E32" s="327"/>
      <c r="F32" s="327"/>
    </row>
    <row r="33" spans="1:6">
      <c r="A33" s="317" t="s">
        <v>9</v>
      </c>
      <c r="B33" s="304">
        <v>1.1000000000000001</v>
      </c>
      <c r="C33" s="300">
        <v>0</v>
      </c>
      <c r="D33" s="328">
        <v>234</v>
      </c>
      <c r="E33" s="328">
        <v>96</v>
      </c>
      <c r="F33" s="328">
        <v>37</v>
      </c>
    </row>
    <row r="34" spans="1:6">
      <c r="A34" s="316" t="s">
        <v>265</v>
      </c>
      <c r="B34" s="304">
        <v>1.1000000000000001</v>
      </c>
      <c r="C34" s="300">
        <v>0</v>
      </c>
      <c r="D34" s="328">
        <v>133</v>
      </c>
      <c r="E34" s="328">
        <v>72</v>
      </c>
      <c r="F34" s="328">
        <v>0</v>
      </c>
    </row>
    <row r="35" spans="1:6" ht="33.75">
      <c r="A35" s="316" t="s">
        <v>304</v>
      </c>
      <c r="B35" s="304"/>
      <c r="C35" s="52"/>
      <c r="D35" s="327"/>
      <c r="E35" s="327"/>
      <c r="F35" s="327"/>
    </row>
    <row r="36" spans="1:6">
      <c r="A36" s="317" t="s">
        <v>9</v>
      </c>
      <c r="B36" s="304">
        <v>1.1000000000000001</v>
      </c>
      <c r="C36" s="52">
        <v>1220</v>
      </c>
      <c r="D36" s="327">
        <v>0</v>
      </c>
      <c r="E36" s="327">
        <v>0</v>
      </c>
      <c r="F36" s="327">
        <v>0</v>
      </c>
    </row>
    <row r="37" spans="1:6" ht="22.5">
      <c r="A37" s="316" t="s">
        <v>305</v>
      </c>
      <c r="B37" s="304"/>
      <c r="C37" s="52"/>
      <c r="D37" s="327"/>
      <c r="E37" s="327"/>
      <c r="F37" s="327"/>
    </row>
    <row r="38" spans="1:6">
      <c r="A38" s="317" t="s">
        <v>9</v>
      </c>
      <c r="B38" s="304">
        <v>1.4</v>
      </c>
      <c r="C38" s="300">
        <v>0</v>
      </c>
      <c r="D38" s="328">
        <v>666</v>
      </c>
      <c r="E38" s="328">
        <v>212</v>
      </c>
      <c r="F38" s="328">
        <v>213</v>
      </c>
    </row>
    <row r="39" spans="1:6" ht="33.75">
      <c r="A39" s="316" t="s">
        <v>294</v>
      </c>
      <c r="B39" s="304"/>
      <c r="C39" s="52"/>
      <c r="D39" s="327"/>
      <c r="E39" s="327"/>
      <c r="F39" s="327"/>
    </row>
    <row r="40" spans="1:6">
      <c r="A40" s="317" t="s">
        <v>9</v>
      </c>
      <c r="B40" s="304">
        <v>1.1000000000000001</v>
      </c>
      <c r="C40" s="300">
        <v>6981</v>
      </c>
      <c r="D40" s="328">
        <v>17977</v>
      </c>
      <c r="E40" s="328">
        <v>13834</v>
      </c>
      <c r="F40" s="328">
        <v>14781</v>
      </c>
    </row>
    <row r="41" spans="1:6">
      <c r="A41" s="316" t="s">
        <v>265</v>
      </c>
      <c r="B41" s="304">
        <v>1.1000000000000001</v>
      </c>
      <c r="C41" s="300">
        <v>0</v>
      </c>
      <c r="D41" s="328">
        <v>10306</v>
      </c>
      <c r="E41" s="328">
        <v>0</v>
      </c>
      <c r="F41" s="328">
        <v>0</v>
      </c>
    </row>
    <row r="42" spans="1:6" ht="45" customHeight="1">
      <c r="A42" s="316" t="s">
        <v>306</v>
      </c>
      <c r="B42" s="304"/>
      <c r="C42" s="52"/>
      <c r="D42" s="327"/>
      <c r="E42" s="327"/>
      <c r="F42" s="327"/>
    </row>
    <row r="43" spans="1:6">
      <c r="A43" s="317" t="s">
        <v>9</v>
      </c>
      <c r="B43" s="304">
        <v>1.1000000000000001</v>
      </c>
      <c r="C43" s="52">
        <v>548</v>
      </c>
      <c r="D43" s="328">
        <v>2148</v>
      </c>
      <c r="E43" s="328">
        <v>2109</v>
      </c>
      <c r="F43" s="328">
        <v>2690</v>
      </c>
    </row>
    <row r="44" spans="1:6" ht="33.75">
      <c r="A44" s="316" t="s">
        <v>307</v>
      </c>
      <c r="B44" s="304"/>
      <c r="C44" s="52"/>
      <c r="D44" s="327"/>
      <c r="E44" s="327"/>
      <c r="F44" s="327"/>
    </row>
    <row r="45" spans="1:6">
      <c r="A45" s="317" t="s">
        <v>9</v>
      </c>
      <c r="B45" s="304">
        <v>1.1000000000000001</v>
      </c>
      <c r="C45" s="52">
        <v>1603</v>
      </c>
      <c r="D45" s="328">
        <v>5835</v>
      </c>
      <c r="E45" s="328">
        <v>9595</v>
      </c>
      <c r="F45" s="328">
        <v>3862</v>
      </c>
    </row>
    <row r="46" spans="1:6">
      <c r="A46" s="316" t="s">
        <v>389</v>
      </c>
      <c r="B46" s="78"/>
      <c r="C46" s="52"/>
      <c r="D46" s="327"/>
      <c r="E46" s="327"/>
      <c r="F46" s="327"/>
    </row>
    <row r="47" spans="1:6">
      <c r="A47" s="317" t="s">
        <v>9</v>
      </c>
      <c r="B47" s="78">
        <v>1.1000000000000001</v>
      </c>
      <c r="C47" s="52">
        <v>-9219</v>
      </c>
      <c r="D47" s="328">
        <v>-8734</v>
      </c>
      <c r="E47" s="328">
        <v>-8381</v>
      </c>
      <c r="F47" s="328">
        <v>-7643</v>
      </c>
    </row>
    <row r="48" spans="1:6">
      <c r="A48" s="317" t="s">
        <v>9</v>
      </c>
      <c r="B48" s="78">
        <v>1.2</v>
      </c>
      <c r="C48" s="52">
        <v>-45</v>
      </c>
      <c r="D48" s="328">
        <v>-45</v>
      </c>
      <c r="E48" s="328">
        <v>-44</v>
      </c>
      <c r="F48" s="328">
        <v>-44</v>
      </c>
    </row>
    <row r="49" spans="1:6">
      <c r="A49" s="317" t="s">
        <v>9</v>
      </c>
      <c r="B49" s="78">
        <v>1.3</v>
      </c>
      <c r="C49" s="52">
        <v>-431</v>
      </c>
      <c r="D49" s="328">
        <v>-423</v>
      </c>
      <c r="E49" s="328">
        <v>-423</v>
      </c>
      <c r="F49" s="328">
        <v>-426</v>
      </c>
    </row>
    <row r="50" spans="1:6">
      <c r="A50" s="478" t="s">
        <v>9</v>
      </c>
      <c r="B50" s="469">
        <v>1.4</v>
      </c>
      <c r="C50" s="470">
        <v>-43</v>
      </c>
      <c r="D50" s="479">
        <v>-51</v>
      </c>
      <c r="E50" s="479">
        <v>-45</v>
      </c>
      <c r="F50" s="479">
        <v>-51</v>
      </c>
    </row>
    <row r="51" spans="1:6">
      <c r="A51" s="317"/>
      <c r="B51" s="78"/>
      <c r="C51" s="301"/>
      <c r="D51" s="328"/>
      <c r="E51" s="328"/>
      <c r="F51" s="328"/>
    </row>
    <row r="52" spans="1:6" ht="22.5">
      <c r="A52" s="84"/>
      <c r="B52" s="117" t="s">
        <v>136</v>
      </c>
      <c r="C52" s="323" t="s">
        <v>117</v>
      </c>
      <c r="D52" s="324" t="s">
        <v>118</v>
      </c>
      <c r="E52" s="324" t="s">
        <v>135</v>
      </c>
      <c r="F52" s="324" t="s">
        <v>184</v>
      </c>
    </row>
    <row r="53" spans="1:6" ht="22.5">
      <c r="A53" s="316" t="s">
        <v>297</v>
      </c>
      <c r="B53" s="304"/>
      <c r="C53" s="52"/>
      <c r="D53" s="327"/>
      <c r="E53" s="327"/>
      <c r="F53" s="327"/>
    </row>
    <row r="54" spans="1:6">
      <c r="A54" s="317" t="s">
        <v>9</v>
      </c>
      <c r="B54" s="304">
        <v>1.1000000000000001</v>
      </c>
      <c r="C54" s="52">
        <v>475</v>
      </c>
      <c r="D54" s="328">
        <v>441</v>
      </c>
      <c r="E54" s="328">
        <v>127</v>
      </c>
      <c r="F54" s="328">
        <v>62</v>
      </c>
    </row>
    <row r="55" spans="1:6">
      <c r="A55" s="316" t="s">
        <v>265</v>
      </c>
      <c r="B55" s="304">
        <v>1.1000000000000001</v>
      </c>
      <c r="C55" s="52">
        <v>394</v>
      </c>
      <c r="D55" s="328">
        <v>445</v>
      </c>
      <c r="E55" s="328">
        <v>0</v>
      </c>
      <c r="F55" s="328">
        <v>0</v>
      </c>
    </row>
    <row r="56" spans="1:6">
      <c r="A56" s="153" t="s">
        <v>139</v>
      </c>
      <c r="B56" s="304"/>
      <c r="C56" s="52"/>
      <c r="D56" s="327"/>
      <c r="E56" s="327"/>
      <c r="F56" s="327"/>
    </row>
    <row r="57" spans="1:6" ht="33.75">
      <c r="A57" s="316" t="s">
        <v>308</v>
      </c>
      <c r="B57" s="314"/>
      <c r="C57" s="52"/>
      <c r="D57" s="327"/>
      <c r="E57" s="327"/>
      <c r="F57" s="327"/>
    </row>
    <row r="58" spans="1:6">
      <c r="A58" s="316" t="s">
        <v>258</v>
      </c>
      <c r="B58" s="314">
        <v>1.1000000000000001</v>
      </c>
      <c r="C58" s="52">
        <v>-15600</v>
      </c>
      <c r="D58" s="327">
        <v>0</v>
      </c>
      <c r="E58" s="327">
        <v>0</v>
      </c>
      <c r="F58" s="327">
        <v>0</v>
      </c>
    </row>
    <row r="59" spans="1:6">
      <c r="A59" s="316" t="s">
        <v>259</v>
      </c>
      <c r="B59" s="314">
        <v>1.1000000000000001</v>
      </c>
      <c r="C59" s="52">
        <v>15600</v>
      </c>
      <c r="D59" s="327">
        <v>0</v>
      </c>
      <c r="E59" s="327">
        <v>0</v>
      </c>
      <c r="F59" s="327">
        <v>0</v>
      </c>
    </row>
    <row r="60" spans="1:6">
      <c r="A60" s="153" t="s">
        <v>140</v>
      </c>
      <c r="B60" s="314"/>
      <c r="C60" s="52"/>
      <c r="D60" s="327"/>
      <c r="E60" s="327"/>
      <c r="F60" s="327"/>
    </row>
    <row r="61" spans="1:6" ht="22.5">
      <c r="A61" s="316" t="s">
        <v>309</v>
      </c>
      <c r="B61" s="314"/>
      <c r="C61" s="52"/>
      <c r="D61" s="327"/>
      <c r="E61" s="327"/>
      <c r="F61" s="327"/>
    </row>
    <row r="62" spans="1:6">
      <c r="A62" s="316" t="s">
        <v>260</v>
      </c>
      <c r="B62" s="314">
        <v>1.1000000000000001</v>
      </c>
      <c r="C62" s="300">
        <v>0</v>
      </c>
      <c r="D62" s="328">
        <v>3001</v>
      </c>
      <c r="E62" s="328">
        <v>2853</v>
      </c>
      <c r="F62" s="328">
        <v>5309</v>
      </c>
    </row>
    <row r="63" spans="1:6">
      <c r="A63" s="316" t="s">
        <v>261</v>
      </c>
      <c r="B63" s="314">
        <v>1.1000000000000001</v>
      </c>
      <c r="C63" s="300">
        <v>0</v>
      </c>
      <c r="D63" s="328">
        <v>111</v>
      </c>
      <c r="E63" s="328">
        <v>111</v>
      </c>
      <c r="F63" s="328">
        <v>223</v>
      </c>
    </row>
    <row r="64" spans="1:6" ht="22.5">
      <c r="A64" s="154" t="s">
        <v>310</v>
      </c>
      <c r="B64" s="304"/>
      <c r="C64" s="336">
        <f>SUM(C24:C63)</f>
        <v>-149</v>
      </c>
      <c r="D64" s="329">
        <f>SUM(D24:D63)</f>
        <v>32911</v>
      </c>
      <c r="E64" s="329">
        <f>SUM(E24:E63)</f>
        <v>20537</v>
      </c>
      <c r="F64" s="329">
        <f>SUM(F24:F63)</f>
        <v>21086</v>
      </c>
    </row>
    <row r="65" spans="1:6" ht="22.5">
      <c r="A65" s="119" t="s">
        <v>311</v>
      </c>
      <c r="B65" s="307"/>
      <c r="C65" s="336">
        <f>C16+C64</f>
        <v>37713</v>
      </c>
      <c r="D65" s="330">
        <f>D16+D64</f>
        <v>117149</v>
      </c>
      <c r="E65" s="330">
        <f>E16+E64</f>
        <v>106937</v>
      </c>
      <c r="F65" s="330">
        <f>F16+F64</f>
        <v>81586</v>
      </c>
    </row>
    <row r="66" spans="1:6">
      <c r="A66" s="35"/>
    </row>
    <row r="67" spans="1:6" s="499" customFormat="1">
      <c r="A67" s="501" t="s">
        <v>407</v>
      </c>
      <c r="B67" s="501"/>
      <c r="C67" s="501"/>
      <c r="D67" s="501"/>
      <c r="E67" s="501"/>
      <c r="F67" s="501"/>
    </row>
    <row r="68" spans="1:6" s="499" customFormat="1" ht="39" customHeight="1">
      <c r="A68" s="501" t="s">
        <v>408</v>
      </c>
      <c r="B68" s="501"/>
      <c r="C68" s="501"/>
      <c r="D68" s="501"/>
      <c r="E68" s="501"/>
      <c r="F68" s="501"/>
    </row>
    <row r="69" spans="1:6" s="499" customFormat="1" ht="22.5" customHeight="1">
      <c r="A69" s="501" t="s">
        <v>409</v>
      </c>
      <c r="B69" s="501"/>
      <c r="C69" s="501"/>
      <c r="D69" s="501"/>
      <c r="E69" s="501"/>
      <c r="F69" s="501"/>
    </row>
    <row r="70" spans="1:6" s="499" customFormat="1" ht="22.5" customHeight="1">
      <c r="A70" s="501" t="s">
        <v>410</v>
      </c>
      <c r="B70" s="501"/>
      <c r="C70" s="501"/>
      <c r="D70" s="501"/>
      <c r="E70" s="501"/>
      <c r="F70" s="501"/>
    </row>
    <row r="71" spans="1:6">
      <c r="A71" s="35"/>
    </row>
    <row r="72" spans="1:6">
      <c r="A72" s="36"/>
    </row>
    <row r="73" spans="1:6">
      <c r="A73" s="35"/>
    </row>
    <row r="75" spans="1:6">
      <c r="A75" s="37"/>
      <c r="B75" s="309"/>
      <c r="C75" s="332"/>
      <c r="D75" s="332"/>
      <c r="E75" s="332"/>
      <c r="F75" s="332"/>
    </row>
    <row r="77" spans="1:6">
      <c r="A77" s="34"/>
      <c r="B77" s="310"/>
    </row>
  </sheetData>
  <mergeCells count="4">
    <mergeCell ref="A67:F67"/>
    <mergeCell ref="A68:F68"/>
    <mergeCell ref="A69:F69"/>
    <mergeCell ref="A70:F70"/>
  </mergeCells>
  <pageMargins left="1.4566929133858268" right="1.2598425196850394" top="0.78740157480314965" bottom="0.70866141732283472" header="0.51181102362204722" footer="0.51181102362204722"/>
  <pageSetup paperSize="9" scale="6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6"/>
  <sheetViews>
    <sheetView showGridLines="0" zoomScaleNormal="100" zoomScaleSheetLayoutView="120" workbookViewId="0"/>
  </sheetViews>
  <sheetFormatPr defaultColWidth="8" defaultRowHeight="11.25" customHeight="1"/>
  <cols>
    <col min="1" max="1" width="26.7109375" style="157" customWidth="1"/>
    <col min="2" max="2" width="8.85546875" style="157" customWidth="1"/>
    <col min="3" max="4" width="8.42578125" style="157" customWidth="1"/>
    <col min="5" max="6" width="8.28515625" style="157" customWidth="1"/>
    <col min="7" max="8" width="8" style="157"/>
    <col min="9" max="9" width="8.42578125" style="157" bestFit="1" customWidth="1"/>
    <col min="10" max="16384" width="8" style="157"/>
  </cols>
  <sheetData>
    <row r="1" spans="1:6">
      <c r="A1" s="155" t="s">
        <v>187</v>
      </c>
      <c r="B1" s="156"/>
      <c r="C1" s="156"/>
    </row>
    <row r="3" spans="1:6" ht="33.75">
      <c r="A3" s="158"/>
      <c r="B3" s="159" t="s">
        <v>190</v>
      </c>
      <c r="C3" s="160" t="s">
        <v>188</v>
      </c>
      <c r="D3" s="160" t="s">
        <v>189</v>
      </c>
      <c r="E3" s="161" t="s">
        <v>171</v>
      </c>
      <c r="F3" s="161" t="s">
        <v>172</v>
      </c>
    </row>
    <row r="4" spans="1:6" ht="15.2" customHeight="1">
      <c r="A4" s="155" t="s">
        <v>180</v>
      </c>
      <c r="B4" s="450"/>
      <c r="E4" s="162"/>
      <c r="F4" s="162"/>
    </row>
    <row r="5" spans="1:6" ht="101.25">
      <c r="A5" s="280" t="s">
        <v>312</v>
      </c>
      <c r="B5" s="451">
        <v>3309416</v>
      </c>
      <c r="C5" s="446">
        <v>3312292</v>
      </c>
      <c r="D5" s="446">
        <v>3311749</v>
      </c>
      <c r="E5" s="447">
        <v>0</v>
      </c>
      <c r="F5" s="447">
        <v>-543</v>
      </c>
    </row>
    <row r="6" spans="1:6">
      <c r="A6" s="445" t="s">
        <v>173</v>
      </c>
      <c r="B6" s="452">
        <f>B5</f>
        <v>3309416</v>
      </c>
      <c r="C6" s="448">
        <f t="shared" ref="C6:F6" si="0">C5</f>
        <v>3312292</v>
      </c>
      <c r="D6" s="448">
        <f t="shared" si="0"/>
        <v>3311749</v>
      </c>
      <c r="E6" s="449">
        <f t="shared" si="0"/>
        <v>0</v>
      </c>
      <c r="F6" s="449">
        <f t="shared" si="0"/>
        <v>-543</v>
      </c>
    </row>
  </sheetData>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7"/>
  <sheetViews>
    <sheetView showGridLines="0" zoomScaleNormal="100" zoomScaleSheetLayoutView="110" workbookViewId="0"/>
  </sheetViews>
  <sheetFormatPr defaultColWidth="8" defaultRowHeight="11.25" customHeight="1"/>
  <cols>
    <col min="1" max="1" width="26.28515625" style="166" customWidth="1"/>
    <col min="2" max="2" width="8.85546875" style="166" customWidth="1"/>
    <col min="3" max="4" width="8.42578125" style="166" customWidth="1"/>
    <col min="5" max="6" width="8.5703125" style="166" customWidth="1"/>
    <col min="7" max="16384" width="8" style="166"/>
  </cols>
  <sheetData>
    <row r="1" spans="1:6">
      <c r="A1" s="164" t="s">
        <v>270</v>
      </c>
      <c r="B1" s="165"/>
    </row>
    <row r="3" spans="1:6" ht="33.75">
      <c r="A3" s="167"/>
      <c r="B3" s="159" t="s">
        <v>190</v>
      </c>
      <c r="C3" s="160" t="s">
        <v>188</v>
      </c>
      <c r="D3" s="160" t="s">
        <v>189</v>
      </c>
      <c r="E3" s="161" t="s">
        <v>171</v>
      </c>
      <c r="F3" s="161" t="s">
        <v>172</v>
      </c>
    </row>
    <row r="4" spans="1:6" ht="13.9" customHeight="1">
      <c r="A4" s="172" t="s">
        <v>1</v>
      </c>
      <c r="B4" s="453"/>
      <c r="C4" s="169"/>
      <c r="D4" s="169"/>
      <c r="E4" s="168"/>
      <c r="F4" s="163"/>
    </row>
    <row r="5" spans="1:6">
      <c r="A5" s="173" t="s">
        <v>174</v>
      </c>
      <c r="B5" s="453">
        <v>54790</v>
      </c>
      <c r="C5" s="169">
        <v>27496</v>
      </c>
      <c r="D5" s="169">
        <v>27890</v>
      </c>
      <c r="E5" s="163">
        <v>394</v>
      </c>
      <c r="F5" s="163">
        <v>0</v>
      </c>
    </row>
    <row r="6" spans="1:6">
      <c r="A6" s="172" t="s">
        <v>175</v>
      </c>
      <c r="B6" s="454">
        <f>B5</f>
        <v>54790</v>
      </c>
      <c r="C6" s="170">
        <f t="shared" ref="C6:F7" si="0">C5</f>
        <v>27496</v>
      </c>
      <c r="D6" s="170">
        <f t="shared" si="0"/>
        <v>27890</v>
      </c>
      <c r="E6" s="171">
        <f t="shared" si="0"/>
        <v>394</v>
      </c>
      <c r="F6" s="171">
        <f t="shared" si="0"/>
        <v>0</v>
      </c>
    </row>
    <row r="7" spans="1:6">
      <c r="A7" s="174" t="s">
        <v>176</v>
      </c>
      <c r="B7" s="454">
        <f>B6</f>
        <v>54790</v>
      </c>
      <c r="C7" s="170">
        <f t="shared" si="0"/>
        <v>27496</v>
      </c>
      <c r="D7" s="170">
        <f t="shared" si="0"/>
        <v>27890</v>
      </c>
      <c r="E7" s="171">
        <f t="shared" si="0"/>
        <v>394</v>
      </c>
      <c r="F7" s="171">
        <f t="shared" si="0"/>
        <v>0</v>
      </c>
    </row>
  </sheetData>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H160"/>
  <sheetViews>
    <sheetView showGridLines="0" zoomScaleNormal="100" zoomScaleSheetLayoutView="120" workbookViewId="0">
      <selection activeCell="A50" sqref="A50"/>
    </sheetView>
  </sheetViews>
  <sheetFormatPr defaultColWidth="9.140625" defaultRowHeight="11.25" customHeight="1"/>
  <cols>
    <col min="1" max="1" width="24.28515625" style="138" customWidth="1"/>
    <col min="2" max="6" width="9" style="283" customWidth="1"/>
    <col min="7" max="16384" width="9.140625" style="138"/>
  </cols>
  <sheetData>
    <row r="1" spans="1:6" ht="11.25" customHeight="1">
      <c r="A1" s="139" t="s">
        <v>235</v>
      </c>
      <c r="B1" s="352"/>
      <c r="C1" s="352"/>
      <c r="E1" s="353"/>
    </row>
    <row r="2" spans="1:6" ht="3.2" customHeight="1">
      <c r="A2" s="139"/>
      <c r="B2" s="352"/>
      <c r="C2" s="352"/>
      <c r="D2" s="353"/>
      <c r="E2" s="353"/>
    </row>
    <row r="3" spans="1:6" ht="45" customHeight="1">
      <c r="A3" s="502" t="s">
        <v>313</v>
      </c>
      <c r="B3" s="503"/>
      <c r="C3" s="503"/>
      <c r="D3" s="503"/>
      <c r="E3" s="503"/>
      <c r="F3" s="503"/>
    </row>
    <row r="4" spans="1:6" ht="56.45" customHeight="1">
      <c r="A4" s="193"/>
      <c r="B4" s="190" t="s">
        <v>192</v>
      </c>
      <c r="C4" s="191" t="s">
        <v>191</v>
      </c>
      <c r="D4" s="192" t="s">
        <v>195</v>
      </c>
      <c r="E4" s="192" t="s">
        <v>194</v>
      </c>
      <c r="F4" s="192" t="s">
        <v>193</v>
      </c>
    </row>
    <row r="5" spans="1:6">
      <c r="A5" s="507" t="s">
        <v>234</v>
      </c>
      <c r="B5" s="507"/>
      <c r="C5" s="507"/>
      <c r="D5" s="507"/>
      <c r="E5" s="507"/>
      <c r="F5" s="507"/>
    </row>
    <row r="6" spans="1:6" s="143" customFormat="1" ht="11.25" customHeight="1">
      <c r="A6" s="142" t="s">
        <v>4</v>
      </c>
      <c r="B6" s="337"/>
      <c r="C6" s="338"/>
      <c r="D6" s="353"/>
      <c r="E6" s="353"/>
      <c r="F6" s="353"/>
    </row>
    <row r="7" spans="1:6" ht="33.75">
      <c r="A7" s="144" t="s">
        <v>351</v>
      </c>
      <c r="B7" s="281">
        <v>250</v>
      </c>
      <c r="C7" s="282">
        <v>1038</v>
      </c>
      <c r="D7" s="353">
        <v>5436</v>
      </c>
      <c r="E7" s="353">
        <v>354</v>
      </c>
      <c r="F7" s="353">
        <v>0</v>
      </c>
    </row>
    <row r="8" spans="1:6" ht="11.25" customHeight="1">
      <c r="A8" s="267" t="s">
        <v>159</v>
      </c>
      <c r="B8" s="273">
        <f>SUM(B7:B7)</f>
        <v>250</v>
      </c>
      <c r="C8" s="274">
        <f>SUM(C7:C7)</f>
        <v>1038</v>
      </c>
      <c r="D8" s="273">
        <f>SUM(D7:D7)</f>
        <v>5436</v>
      </c>
      <c r="E8" s="273">
        <f>SUM(E7:E7)</f>
        <v>354</v>
      </c>
      <c r="F8" s="273">
        <f>SUM(F7:F7)</f>
        <v>0</v>
      </c>
    </row>
    <row r="9" spans="1:6" ht="11.25" customHeight="1">
      <c r="A9" s="140" t="s">
        <v>9</v>
      </c>
      <c r="B9" s="290"/>
      <c r="C9" s="282"/>
      <c r="D9" s="353"/>
      <c r="E9" s="353"/>
      <c r="F9" s="353"/>
    </row>
    <row r="10" spans="1:6" ht="11.25" customHeight="1">
      <c r="A10" s="145" t="s">
        <v>3</v>
      </c>
      <c r="B10" s="290">
        <v>3020736</v>
      </c>
      <c r="C10" s="282">
        <v>3010913</v>
      </c>
      <c r="D10" s="353">
        <v>2892661</v>
      </c>
      <c r="E10" s="353">
        <v>2742647</v>
      </c>
      <c r="F10" s="353">
        <v>2539638</v>
      </c>
    </row>
    <row r="11" spans="1:6" ht="22.5">
      <c r="A11" s="144" t="s">
        <v>352</v>
      </c>
      <c r="B11" s="290">
        <v>129008</v>
      </c>
      <c r="C11" s="282">
        <v>114612</v>
      </c>
      <c r="D11" s="353">
        <v>119782</v>
      </c>
      <c r="E11" s="353">
        <v>122641</v>
      </c>
      <c r="F11" s="353">
        <v>123919</v>
      </c>
    </row>
    <row r="12" spans="1:6" ht="33.75">
      <c r="A12" s="144" t="s">
        <v>353</v>
      </c>
      <c r="B12" s="290">
        <v>201388</v>
      </c>
      <c r="C12" s="282">
        <v>176791</v>
      </c>
      <c r="D12" s="353">
        <v>171253</v>
      </c>
      <c r="E12" s="353">
        <v>165892</v>
      </c>
      <c r="F12" s="353">
        <v>160701</v>
      </c>
    </row>
    <row r="13" spans="1:6" ht="11.25" customHeight="1">
      <c r="A13" s="146" t="s">
        <v>160</v>
      </c>
      <c r="B13" s="291">
        <f>SUM(B10:B12)</f>
        <v>3351132</v>
      </c>
      <c r="C13" s="289">
        <f>SUM(C10:C12)</f>
        <v>3302316</v>
      </c>
      <c r="D13" s="291">
        <f>SUM(D10:D12)</f>
        <v>3183696</v>
      </c>
      <c r="E13" s="291">
        <f>SUM(E10:E12)</f>
        <v>3031180</v>
      </c>
      <c r="F13" s="291">
        <f>SUM(F10:F12)</f>
        <v>2824258</v>
      </c>
    </row>
    <row r="14" spans="1:6" ht="22.5">
      <c r="A14" s="311" t="s">
        <v>355</v>
      </c>
      <c r="B14" s="288">
        <f>B8+B13</f>
        <v>3351382</v>
      </c>
      <c r="C14" s="287">
        <f>C8+C13</f>
        <v>3303354</v>
      </c>
      <c r="D14" s="288">
        <f>D8+D13</f>
        <v>3189132</v>
      </c>
      <c r="E14" s="288">
        <f>E8+E13</f>
        <v>3031534</v>
      </c>
      <c r="F14" s="288">
        <f>F8+F13</f>
        <v>2824258</v>
      </c>
    </row>
    <row r="15" spans="1:6">
      <c r="A15" s="86"/>
      <c r="B15" s="339"/>
      <c r="C15" s="491"/>
      <c r="D15" s="339"/>
      <c r="E15" s="339"/>
      <c r="F15" s="339"/>
    </row>
    <row r="16" spans="1:6">
      <c r="A16" s="506" t="s">
        <v>236</v>
      </c>
      <c r="B16" s="506"/>
      <c r="C16" s="506"/>
      <c r="D16" s="506"/>
      <c r="E16" s="506"/>
      <c r="F16" s="506"/>
    </row>
    <row r="17" spans="1:6">
      <c r="A17" s="140" t="s">
        <v>9</v>
      </c>
      <c r="B17" s="290"/>
      <c r="C17" s="282"/>
    </row>
    <row r="18" spans="1:6">
      <c r="A18" s="145" t="s">
        <v>3</v>
      </c>
      <c r="B18" s="290">
        <v>16967</v>
      </c>
      <c r="C18" s="282">
        <v>14984</v>
      </c>
      <c r="D18" s="353">
        <v>14907</v>
      </c>
      <c r="E18" s="353">
        <v>14636</v>
      </c>
      <c r="F18" s="353">
        <v>14722</v>
      </c>
    </row>
    <row r="19" spans="1:6">
      <c r="A19" s="146" t="s">
        <v>160</v>
      </c>
      <c r="B19" s="291">
        <f t="shared" ref="B19:F20" si="0">B18</f>
        <v>16967</v>
      </c>
      <c r="C19" s="289">
        <f t="shared" si="0"/>
        <v>14984</v>
      </c>
      <c r="D19" s="291">
        <f t="shared" si="0"/>
        <v>14907</v>
      </c>
      <c r="E19" s="291">
        <f t="shared" si="0"/>
        <v>14636</v>
      </c>
      <c r="F19" s="291">
        <f t="shared" si="0"/>
        <v>14722</v>
      </c>
    </row>
    <row r="20" spans="1:6" s="147" customFormat="1" ht="22.5">
      <c r="A20" s="311" t="s">
        <v>354</v>
      </c>
      <c r="B20" s="288">
        <f t="shared" si="0"/>
        <v>16967</v>
      </c>
      <c r="C20" s="287">
        <f t="shared" si="0"/>
        <v>14984</v>
      </c>
      <c r="D20" s="288">
        <f t="shared" si="0"/>
        <v>14907</v>
      </c>
      <c r="E20" s="288">
        <f t="shared" si="0"/>
        <v>14636</v>
      </c>
      <c r="F20" s="288">
        <f t="shared" si="0"/>
        <v>14722</v>
      </c>
    </row>
    <row r="21" spans="1:6" s="147" customFormat="1">
      <c r="A21" s="312"/>
      <c r="B21" s="339"/>
      <c r="C21" s="491"/>
      <c r="D21" s="339"/>
      <c r="E21" s="339"/>
      <c r="F21" s="339"/>
    </row>
    <row r="22" spans="1:6" s="147" customFormat="1">
      <c r="A22" s="506" t="s">
        <v>237</v>
      </c>
      <c r="B22" s="506"/>
      <c r="C22" s="506"/>
      <c r="D22" s="506"/>
      <c r="E22" s="506"/>
      <c r="F22" s="506"/>
    </row>
    <row r="23" spans="1:6">
      <c r="A23" s="140" t="s">
        <v>9</v>
      </c>
      <c r="B23" s="290"/>
      <c r="C23" s="282"/>
    </row>
    <row r="24" spans="1:6" s="143" customFormat="1">
      <c r="A24" s="145" t="s">
        <v>3</v>
      </c>
      <c r="B24" s="290">
        <v>143431</v>
      </c>
      <c r="C24" s="282">
        <v>143275</v>
      </c>
      <c r="D24" s="353">
        <v>140577</v>
      </c>
      <c r="E24" s="353">
        <v>140684</v>
      </c>
      <c r="F24" s="353">
        <v>141505</v>
      </c>
    </row>
    <row r="25" spans="1:6">
      <c r="A25" s="146" t="s">
        <v>160</v>
      </c>
      <c r="B25" s="291">
        <f t="shared" ref="B25:F26" si="1">B24</f>
        <v>143431</v>
      </c>
      <c r="C25" s="289">
        <f t="shared" si="1"/>
        <v>143275</v>
      </c>
      <c r="D25" s="291">
        <f t="shared" si="1"/>
        <v>140577</v>
      </c>
      <c r="E25" s="291">
        <f t="shared" si="1"/>
        <v>140684</v>
      </c>
      <c r="F25" s="291">
        <f t="shared" si="1"/>
        <v>141505</v>
      </c>
    </row>
    <row r="26" spans="1:6" ht="22.5">
      <c r="A26" s="311" t="s">
        <v>356</v>
      </c>
      <c r="B26" s="288">
        <f t="shared" si="1"/>
        <v>143431</v>
      </c>
      <c r="C26" s="287">
        <f t="shared" si="1"/>
        <v>143275</v>
      </c>
      <c r="D26" s="288">
        <f t="shared" si="1"/>
        <v>140577</v>
      </c>
      <c r="E26" s="288">
        <f t="shared" si="1"/>
        <v>140684</v>
      </c>
      <c r="F26" s="288">
        <f t="shared" si="1"/>
        <v>141505</v>
      </c>
    </row>
    <row r="27" spans="1:6">
      <c r="A27" s="312"/>
      <c r="B27" s="339"/>
      <c r="C27" s="491"/>
      <c r="D27" s="339"/>
      <c r="E27" s="339"/>
      <c r="F27" s="339"/>
    </row>
    <row r="28" spans="1:6">
      <c r="A28" s="506" t="s">
        <v>238</v>
      </c>
      <c r="B28" s="506"/>
      <c r="C28" s="506"/>
      <c r="D28" s="506"/>
      <c r="E28" s="506"/>
      <c r="F28" s="506"/>
    </row>
    <row r="29" spans="1:6">
      <c r="A29" s="140" t="s">
        <v>9</v>
      </c>
      <c r="B29" s="290"/>
      <c r="C29" s="282"/>
    </row>
    <row r="30" spans="1:6">
      <c r="A30" s="145" t="s">
        <v>158</v>
      </c>
      <c r="C30" s="282"/>
    </row>
    <row r="31" spans="1:6" ht="33.75">
      <c r="A31" s="313" t="s">
        <v>357</v>
      </c>
      <c r="B31" s="290">
        <v>16663</v>
      </c>
      <c r="C31" s="282">
        <v>14388</v>
      </c>
      <c r="D31" s="353">
        <v>17008</v>
      </c>
      <c r="E31" s="353">
        <v>15062</v>
      </c>
      <c r="F31" s="353">
        <v>16841</v>
      </c>
    </row>
    <row r="32" spans="1:6">
      <c r="A32" s="146" t="s">
        <v>160</v>
      </c>
      <c r="B32" s="291">
        <f t="shared" ref="B32:F33" si="2">B31</f>
        <v>16663</v>
      </c>
      <c r="C32" s="289">
        <f t="shared" si="2"/>
        <v>14388</v>
      </c>
      <c r="D32" s="291">
        <f t="shared" si="2"/>
        <v>17008</v>
      </c>
      <c r="E32" s="291">
        <f t="shared" si="2"/>
        <v>15062</v>
      </c>
      <c r="F32" s="291">
        <f t="shared" si="2"/>
        <v>16841</v>
      </c>
    </row>
    <row r="33" spans="1:6" ht="22.5">
      <c r="A33" s="311" t="s">
        <v>359</v>
      </c>
      <c r="B33" s="288">
        <f t="shared" si="2"/>
        <v>16663</v>
      </c>
      <c r="C33" s="287">
        <f t="shared" si="2"/>
        <v>14388</v>
      </c>
      <c r="D33" s="288">
        <f t="shared" si="2"/>
        <v>17008</v>
      </c>
      <c r="E33" s="288">
        <f t="shared" si="2"/>
        <v>15062</v>
      </c>
      <c r="F33" s="288">
        <f t="shared" si="2"/>
        <v>16841</v>
      </c>
    </row>
    <row r="34" spans="1:6">
      <c r="A34" s="312"/>
      <c r="B34" s="339"/>
      <c r="C34" s="491"/>
      <c r="D34" s="339"/>
      <c r="E34" s="339"/>
      <c r="F34" s="339"/>
    </row>
    <row r="35" spans="1:6">
      <c r="A35" s="504" t="s">
        <v>239</v>
      </c>
      <c r="B35" s="504"/>
      <c r="C35" s="504"/>
      <c r="D35" s="504"/>
      <c r="E35" s="504"/>
      <c r="F35" s="504"/>
    </row>
    <row r="36" spans="1:6">
      <c r="A36" s="268" t="s">
        <v>4</v>
      </c>
      <c r="B36" s="340"/>
      <c r="C36" s="341"/>
      <c r="D36" s="354"/>
      <c r="E36" s="354"/>
      <c r="F36" s="354"/>
    </row>
    <row r="37" spans="1:6">
      <c r="A37" s="269" t="s">
        <v>6</v>
      </c>
      <c r="B37" s="340"/>
      <c r="C37" s="341"/>
      <c r="D37" s="354"/>
      <c r="E37" s="354"/>
      <c r="F37" s="354"/>
    </row>
    <row r="38" spans="1:6" ht="33.75">
      <c r="A38" s="270" t="s">
        <v>358</v>
      </c>
      <c r="B38" s="271">
        <v>314961.17512999999</v>
      </c>
      <c r="C38" s="272">
        <v>448730</v>
      </c>
      <c r="D38" s="355">
        <v>309000</v>
      </c>
      <c r="E38" s="355">
        <v>276000</v>
      </c>
      <c r="F38" s="355">
        <v>276000</v>
      </c>
    </row>
    <row r="39" spans="1:6">
      <c r="A39" s="267" t="s">
        <v>240</v>
      </c>
      <c r="B39" s="273">
        <f t="shared" ref="B39:F40" si="3">B38</f>
        <v>314961.17512999999</v>
      </c>
      <c r="C39" s="274">
        <f t="shared" si="3"/>
        <v>448730</v>
      </c>
      <c r="D39" s="273">
        <f t="shared" si="3"/>
        <v>309000</v>
      </c>
      <c r="E39" s="273">
        <f t="shared" si="3"/>
        <v>276000</v>
      </c>
      <c r="F39" s="273">
        <f t="shared" si="3"/>
        <v>276000</v>
      </c>
    </row>
    <row r="40" spans="1:6" ht="22.5">
      <c r="A40" s="275" t="s">
        <v>360</v>
      </c>
      <c r="B40" s="276">
        <f t="shared" si="3"/>
        <v>314961.17512999999</v>
      </c>
      <c r="C40" s="277">
        <f t="shared" si="3"/>
        <v>448730</v>
      </c>
      <c r="D40" s="276">
        <f t="shared" si="3"/>
        <v>309000</v>
      </c>
      <c r="E40" s="276">
        <f t="shared" si="3"/>
        <v>276000</v>
      </c>
      <c r="F40" s="276">
        <f t="shared" si="3"/>
        <v>276000</v>
      </c>
    </row>
    <row r="41" spans="1:6">
      <c r="A41" s="278"/>
      <c r="B41" s="342"/>
      <c r="C41" s="492"/>
      <c r="D41" s="342"/>
      <c r="E41" s="342"/>
      <c r="F41" s="342"/>
    </row>
    <row r="42" spans="1:6">
      <c r="A42" s="504" t="s">
        <v>257</v>
      </c>
      <c r="B42" s="504"/>
      <c r="C42" s="504"/>
      <c r="D42" s="504"/>
      <c r="E42" s="504"/>
      <c r="F42" s="504"/>
    </row>
    <row r="43" spans="1:6">
      <c r="A43" s="268" t="s">
        <v>4</v>
      </c>
      <c r="B43" s="340"/>
      <c r="C43" s="341"/>
      <c r="D43" s="354"/>
      <c r="E43" s="354"/>
      <c r="F43" s="354"/>
    </row>
    <row r="44" spans="1:6">
      <c r="A44" s="269" t="s">
        <v>6</v>
      </c>
      <c r="B44" s="340"/>
      <c r="C44" s="341"/>
      <c r="D44" s="354"/>
      <c r="E44" s="354"/>
      <c r="F44" s="354"/>
    </row>
    <row r="45" spans="1:6" ht="33.75">
      <c r="A45" s="270" t="s">
        <v>358</v>
      </c>
      <c r="B45" s="271">
        <v>2000</v>
      </c>
      <c r="C45" s="272">
        <v>15000</v>
      </c>
      <c r="D45" s="355">
        <v>25000</v>
      </c>
      <c r="E45" s="355">
        <v>30000</v>
      </c>
      <c r="F45" s="355">
        <v>30000</v>
      </c>
    </row>
    <row r="46" spans="1:6">
      <c r="A46" s="267" t="s">
        <v>240</v>
      </c>
      <c r="B46" s="273">
        <f t="shared" ref="B46:F47" si="4">B45</f>
        <v>2000</v>
      </c>
      <c r="C46" s="274">
        <f t="shared" si="4"/>
        <v>15000</v>
      </c>
      <c r="D46" s="273">
        <f t="shared" si="4"/>
        <v>25000</v>
      </c>
      <c r="E46" s="273">
        <f t="shared" si="4"/>
        <v>30000</v>
      </c>
      <c r="F46" s="273">
        <f t="shared" si="4"/>
        <v>30000</v>
      </c>
    </row>
    <row r="47" spans="1:6" ht="22.5">
      <c r="A47" s="275" t="s">
        <v>361</v>
      </c>
      <c r="B47" s="276">
        <f t="shared" si="4"/>
        <v>2000</v>
      </c>
      <c r="C47" s="277">
        <f t="shared" si="4"/>
        <v>15000</v>
      </c>
      <c r="D47" s="276">
        <f t="shared" si="4"/>
        <v>25000</v>
      </c>
      <c r="E47" s="276">
        <f t="shared" si="4"/>
        <v>30000</v>
      </c>
      <c r="F47" s="276">
        <f t="shared" si="4"/>
        <v>30000</v>
      </c>
    </row>
    <row r="48" spans="1:6" s="147" customFormat="1">
      <c r="A48" s="278"/>
      <c r="B48" s="342"/>
      <c r="C48" s="492"/>
      <c r="D48" s="342"/>
      <c r="E48" s="342"/>
      <c r="F48" s="342"/>
    </row>
    <row r="49" spans="1:6" s="147" customFormat="1">
      <c r="A49" s="504" t="s">
        <v>241</v>
      </c>
      <c r="B49" s="504"/>
      <c r="C49" s="504"/>
      <c r="D49" s="504"/>
      <c r="E49" s="504"/>
      <c r="F49" s="504"/>
    </row>
    <row r="50" spans="1:6" s="147" customFormat="1">
      <c r="A50" s="268" t="s">
        <v>4</v>
      </c>
      <c r="B50" s="340"/>
      <c r="C50" s="341"/>
      <c r="D50" s="354"/>
      <c r="E50" s="354"/>
      <c r="F50" s="354"/>
    </row>
    <row r="51" spans="1:6" s="147" customFormat="1">
      <c r="A51" s="269" t="s">
        <v>6</v>
      </c>
      <c r="B51" s="340"/>
      <c r="C51" s="341"/>
      <c r="D51" s="354"/>
      <c r="E51" s="354"/>
      <c r="F51" s="354"/>
    </row>
    <row r="52" spans="1:6" s="147" customFormat="1" ht="33.75">
      <c r="A52" s="270" t="s">
        <v>358</v>
      </c>
      <c r="B52" s="271">
        <v>6266279.3956700005</v>
      </c>
      <c r="C52" s="272">
        <v>6609600</v>
      </c>
      <c r="D52" s="355">
        <v>6873300</v>
      </c>
      <c r="E52" s="355">
        <v>7190600</v>
      </c>
      <c r="F52" s="355">
        <v>7559800</v>
      </c>
    </row>
    <row r="53" spans="1:6" s="143" customFormat="1">
      <c r="A53" s="267" t="s">
        <v>240</v>
      </c>
      <c r="B53" s="273">
        <f t="shared" ref="B53:F54" si="5">B52</f>
        <v>6266279.3956700005</v>
      </c>
      <c r="C53" s="274">
        <f t="shared" si="5"/>
        <v>6609600</v>
      </c>
      <c r="D53" s="273">
        <f t="shared" si="5"/>
        <v>6873300</v>
      </c>
      <c r="E53" s="273">
        <f t="shared" si="5"/>
        <v>7190600</v>
      </c>
      <c r="F53" s="273">
        <f t="shared" si="5"/>
        <v>7559800</v>
      </c>
    </row>
    <row r="54" spans="1:6" ht="22.5">
      <c r="A54" s="275" t="s">
        <v>362</v>
      </c>
      <c r="B54" s="276">
        <f t="shared" si="5"/>
        <v>6266279.3956700005</v>
      </c>
      <c r="C54" s="277">
        <f t="shared" si="5"/>
        <v>6609600</v>
      </c>
      <c r="D54" s="276">
        <f t="shared" si="5"/>
        <v>6873300</v>
      </c>
      <c r="E54" s="276">
        <f t="shared" si="5"/>
        <v>7190600</v>
      </c>
      <c r="F54" s="276">
        <f t="shared" si="5"/>
        <v>7559800</v>
      </c>
    </row>
    <row r="55" spans="1:6">
      <c r="A55" s="278"/>
      <c r="B55" s="342"/>
      <c r="C55" s="492"/>
      <c r="D55" s="342"/>
      <c r="E55" s="342"/>
      <c r="F55" s="342"/>
    </row>
    <row r="56" spans="1:6">
      <c r="A56" s="504" t="s">
        <v>242</v>
      </c>
      <c r="B56" s="504"/>
      <c r="C56" s="504"/>
      <c r="D56" s="504"/>
      <c r="E56" s="504"/>
      <c r="F56" s="504"/>
    </row>
    <row r="57" spans="1:6" s="148" customFormat="1">
      <c r="A57" s="268" t="s">
        <v>4</v>
      </c>
      <c r="B57" s="340"/>
      <c r="C57" s="341"/>
      <c r="D57" s="354"/>
      <c r="E57" s="354"/>
      <c r="F57" s="354"/>
    </row>
    <row r="58" spans="1:6">
      <c r="A58" s="269" t="s">
        <v>6</v>
      </c>
      <c r="B58" s="340"/>
      <c r="C58" s="341"/>
      <c r="D58" s="354"/>
      <c r="E58" s="354"/>
      <c r="F58" s="354"/>
    </row>
    <row r="59" spans="1:6" ht="33.75">
      <c r="A59" s="270" t="s">
        <v>358</v>
      </c>
      <c r="B59" s="271">
        <v>180054.84513999999</v>
      </c>
      <c r="C59" s="272">
        <v>227140</v>
      </c>
      <c r="D59" s="355">
        <v>225272</v>
      </c>
      <c r="E59" s="355">
        <v>224992</v>
      </c>
      <c r="F59" s="355">
        <v>222828</v>
      </c>
    </row>
    <row r="60" spans="1:6">
      <c r="A60" s="267" t="s">
        <v>240</v>
      </c>
      <c r="B60" s="273">
        <f t="shared" ref="B60:F61" si="6">B59</f>
        <v>180054.84513999999</v>
      </c>
      <c r="C60" s="274">
        <f t="shared" si="6"/>
        <v>227140</v>
      </c>
      <c r="D60" s="273">
        <f t="shared" si="6"/>
        <v>225272</v>
      </c>
      <c r="E60" s="273">
        <f t="shared" si="6"/>
        <v>224992</v>
      </c>
      <c r="F60" s="273">
        <f t="shared" si="6"/>
        <v>222828</v>
      </c>
    </row>
    <row r="61" spans="1:6" ht="22.5">
      <c r="A61" s="275" t="s">
        <v>363</v>
      </c>
      <c r="B61" s="276">
        <f t="shared" si="6"/>
        <v>180054.84513999999</v>
      </c>
      <c r="C61" s="277">
        <f t="shared" si="6"/>
        <v>227140</v>
      </c>
      <c r="D61" s="276">
        <f t="shared" si="6"/>
        <v>225272</v>
      </c>
      <c r="E61" s="276">
        <f t="shared" si="6"/>
        <v>224992</v>
      </c>
      <c r="F61" s="276">
        <f t="shared" si="6"/>
        <v>222828</v>
      </c>
    </row>
    <row r="62" spans="1:6">
      <c r="A62" s="278"/>
      <c r="B62" s="342"/>
      <c r="C62" s="492"/>
      <c r="D62" s="342"/>
      <c r="E62" s="342"/>
      <c r="F62" s="342"/>
    </row>
    <row r="63" spans="1:6">
      <c r="A63" s="504" t="s">
        <v>243</v>
      </c>
      <c r="B63" s="504"/>
      <c r="C63" s="504"/>
      <c r="D63" s="504"/>
      <c r="E63" s="504"/>
      <c r="F63" s="504"/>
    </row>
    <row r="64" spans="1:6">
      <c r="A64" s="268" t="s">
        <v>4</v>
      </c>
      <c r="B64" s="340"/>
      <c r="C64" s="341"/>
      <c r="D64" s="354"/>
      <c r="E64" s="354"/>
      <c r="F64" s="354"/>
    </row>
    <row r="65" spans="1:6" s="147" customFormat="1">
      <c r="A65" s="269" t="s">
        <v>6</v>
      </c>
      <c r="B65" s="340"/>
      <c r="C65" s="341"/>
      <c r="D65" s="354"/>
      <c r="E65" s="354"/>
      <c r="F65" s="354"/>
    </row>
    <row r="66" spans="1:6" s="147" customFormat="1" ht="45">
      <c r="A66" s="270" t="s">
        <v>364</v>
      </c>
      <c r="B66" s="271">
        <v>72363.381730000008</v>
      </c>
      <c r="C66" s="272">
        <v>83000</v>
      </c>
      <c r="D66" s="355">
        <v>89000</v>
      </c>
      <c r="E66" s="355">
        <v>90000</v>
      </c>
      <c r="F66" s="355">
        <v>91000</v>
      </c>
    </row>
    <row r="67" spans="1:6">
      <c r="A67" s="267" t="s">
        <v>240</v>
      </c>
      <c r="B67" s="273">
        <f t="shared" ref="B67:F68" si="7">B66</f>
        <v>72363.381730000008</v>
      </c>
      <c r="C67" s="274">
        <f t="shared" si="7"/>
        <v>83000</v>
      </c>
      <c r="D67" s="273">
        <f t="shared" si="7"/>
        <v>89000</v>
      </c>
      <c r="E67" s="273">
        <f t="shared" si="7"/>
        <v>90000</v>
      </c>
      <c r="F67" s="273">
        <f t="shared" si="7"/>
        <v>91000</v>
      </c>
    </row>
    <row r="68" spans="1:6" ht="22.5">
      <c r="A68" s="275" t="s">
        <v>365</v>
      </c>
      <c r="B68" s="276">
        <f t="shared" si="7"/>
        <v>72363.381730000008</v>
      </c>
      <c r="C68" s="277">
        <f t="shared" si="7"/>
        <v>83000</v>
      </c>
      <c r="D68" s="276">
        <f t="shared" si="7"/>
        <v>89000</v>
      </c>
      <c r="E68" s="276">
        <f t="shared" si="7"/>
        <v>90000</v>
      </c>
      <c r="F68" s="276">
        <f t="shared" si="7"/>
        <v>91000</v>
      </c>
    </row>
    <row r="69" spans="1:6">
      <c r="A69" s="278"/>
      <c r="B69" s="343"/>
      <c r="C69" s="493"/>
      <c r="D69" s="343"/>
      <c r="E69" s="343"/>
      <c r="F69" s="343"/>
    </row>
    <row r="70" spans="1:6">
      <c r="A70" s="504" t="s">
        <v>244</v>
      </c>
      <c r="B70" s="504"/>
      <c r="C70" s="504"/>
      <c r="D70" s="504"/>
      <c r="E70" s="504"/>
      <c r="F70" s="504"/>
    </row>
    <row r="71" spans="1:6">
      <c r="A71" s="268" t="s">
        <v>4</v>
      </c>
      <c r="B71" s="340"/>
      <c r="C71" s="341"/>
      <c r="D71" s="354"/>
      <c r="E71" s="354"/>
      <c r="F71" s="354"/>
    </row>
    <row r="72" spans="1:6" s="147" customFormat="1">
      <c r="A72" s="269" t="s">
        <v>6</v>
      </c>
      <c r="B72" s="340"/>
      <c r="C72" s="341"/>
      <c r="D72" s="354"/>
      <c r="E72" s="354"/>
      <c r="F72" s="354"/>
    </row>
    <row r="73" spans="1:6" ht="33.75">
      <c r="A73" s="270" t="s">
        <v>358</v>
      </c>
      <c r="B73" s="271">
        <v>2607188.1269</v>
      </c>
      <c r="C73" s="272">
        <v>2800000</v>
      </c>
      <c r="D73" s="355">
        <v>3020000</v>
      </c>
      <c r="E73" s="355">
        <v>3220000</v>
      </c>
      <c r="F73" s="355">
        <v>3442000</v>
      </c>
    </row>
    <row r="74" spans="1:6">
      <c r="A74" s="267" t="s">
        <v>240</v>
      </c>
      <c r="B74" s="273">
        <f t="shared" ref="B74:F75" si="8">B73</f>
        <v>2607188.1269</v>
      </c>
      <c r="C74" s="274">
        <f t="shared" si="8"/>
        <v>2800000</v>
      </c>
      <c r="D74" s="273">
        <f t="shared" si="8"/>
        <v>3020000</v>
      </c>
      <c r="E74" s="273">
        <f t="shared" si="8"/>
        <v>3220000</v>
      </c>
      <c r="F74" s="273">
        <f t="shared" si="8"/>
        <v>3442000</v>
      </c>
    </row>
    <row r="75" spans="1:6" ht="22.5">
      <c r="A75" s="275" t="s">
        <v>366</v>
      </c>
      <c r="B75" s="276">
        <f t="shared" si="8"/>
        <v>2607188.1269</v>
      </c>
      <c r="C75" s="277">
        <f t="shared" si="8"/>
        <v>2800000</v>
      </c>
      <c r="D75" s="276">
        <f t="shared" si="8"/>
        <v>3020000</v>
      </c>
      <c r="E75" s="276">
        <f t="shared" si="8"/>
        <v>3220000</v>
      </c>
      <c r="F75" s="276">
        <f t="shared" si="8"/>
        <v>3442000</v>
      </c>
    </row>
    <row r="76" spans="1:6" s="143" customFormat="1">
      <c r="A76" s="278"/>
      <c r="B76" s="342"/>
      <c r="C76" s="492"/>
      <c r="D76" s="342"/>
      <c r="E76" s="342"/>
      <c r="F76" s="342"/>
    </row>
    <row r="77" spans="1:6">
      <c r="A77" s="504" t="s">
        <v>245</v>
      </c>
      <c r="B77" s="504"/>
      <c r="C77" s="504"/>
      <c r="D77" s="504"/>
      <c r="E77" s="504"/>
      <c r="F77" s="504"/>
    </row>
    <row r="78" spans="1:6">
      <c r="A78" s="268" t="s">
        <v>4</v>
      </c>
      <c r="B78" s="340"/>
      <c r="C78" s="341"/>
      <c r="D78" s="354"/>
      <c r="E78" s="354"/>
      <c r="F78" s="354"/>
    </row>
    <row r="79" spans="1:6">
      <c r="A79" s="269" t="s">
        <v>6</v>
      </c>
      <c r="B79" s="340"/>
      <c r="C79" s="341"/>
      <c r="D79" s="354"/>
      <c r="E79" s="354"/>
      <c r="F79" s="354"/>
    </row>
    <row r="80" spans="1:6" ht="33.75">
      <c r="A80" s="270" t="s">
        <v>367</v>
      </c>
      <c r="B80" s="271">
        <v>731066.83155</v>
      </c>
      <c r="C80" s="272">
        <v>793000</v>
      </c>
      <c r="D80" s="355">
        <v>792000</v>
      </c>
      <c r="E80" s="355">
        <v>787000</v>
      </c>
      <c r="F80" s="355">
        <v>780000</v>
      </c>
    </row>
    <row r="81" spans="1:8">
      <c r="A81" s="267" t="s">
        <v>240</v>
      </c>
      <c r="B81" s="273">
        <f t="shared" ref="B81:F82" si="9">B80</f>
        <v>731066.83155</v>
      </c>
      <c r="C81" s="274">
        <f t="shared" si="9"/>
        <v>793000</v>
      </c>
      <c r="D81" s="273">
        <f t="shared" si="9"/>
        <v>792000</v>
      </c>
      <c r="E81" s="273">
        <f t="shared" si="9"/>
        <v>787000</v>
      </c>
      <c r="F81" s="273">
        <f t="shared" si="9"/>
        <v>780000</v>
      </c>
    </row>
    <row r="82" spans="1:8" ht="22.5">
      <c r="A82" s="275" t="s">
        <v>368</v>
      </c>
      <c r="B82" s="276">
        <f t="shared" si="9"/>
        <v>731066.83155</v>
      </c>
      <c r="C82" s="277">
        <f t="shared" si="9"/>
        <v>793000</v>
      </c>
      <c r="D82" s="276">
        <f t="shared" si="9"/>
        <v>792000</v>
      </c>
      <c r="E82" s="276">
        <f t="shared" si="9"/>
        <v>787000</v>
      </c>
      <c r="F82" s="276">
        <f t="shared" si="9"/>
        <v>780000</v>
      </c>
    </row>
    <row r="83" spans="1:8">
      <c r="A83" s="278"/>
      <c r="B83" s="342"/>
      <c r="C83" s="492"/>
      <c r="D83" s="342"/>
      <c r="E83" s="342"/>
      <c r="F83" s="342"/>
    </row>
    <row r="84" spans="1:8">
      <c r="A84" s="504" t="s">
        <v>246</v>
      </c>
      <c r="B84" s="504"/>
      <c r="C84" s="504"/>
      <c r="D84" s="504"/>
      <c r="E84" s="504"/>
      <c r="F84" s="504"/>
    </row>
    <row r="85" spans="1:8">
      <c r="A85" s="268" t="s">
        <v>4</v>
      </c>
      <c r="B85" s="340"/>
      <c r="C85" s="341"/>
      <c r="D85" s="354"/>
      <c r="E85" s="354"/>
      <c r="F85" s="354"/>
    </row>
    <row r="86" spans="1:8">
      <c r="A86" s="269" t="s">
        <v>6</v>
      </c>
      <c r="B86" s="340"/>
      <c r="C86" s="341"/>
      <c r="D86" s="354"/>
      <c r="E86" s="354"/>
      <c r="F86" s="354"/>
    </row>
    <row r="87" spans="1:8" ht="33.75">
      <c r="A87" s="270" t="s">
        <v>367</v>
      </c>
      <c r="B87" s="271">
        <v>245185.56422999999</v>
      </c>
      <c r="C87" s="272">
        <v>246400</v>
      </c>
      <c r="D87" s="355">
        <v>253000</v>
      </c>
      <c r="E87" s="355">
        <v>258000</v>
      </c>
      <c r="F87" s="355">
        <v>259000</v>
      </c>
    </row>
    <row r="88" spans="1:8">
      <c r="A88" s="267" t="s">
        <v>240</v>
      </c>
      <c r="B88" s="273">
        <f t="shared" ref="B88:F89" si="10">B87</f>
        <v>245185.56422999999</v>
      </c>
      <c r="C88" s="274">
        <f t="shared" si="10"/>
        <v>246400</v>
      </c>
      <c r="D88" s="273">
        <f t="shared" si="10"/>
        <v>253000</v>
      </c>
      <c r="E88" s="273">
        <f t="shared" si="10"/>
        <v>258000</v>
      </c>
      <c r="F88" s="273">
        <f t="shared" si="10"/>
        <v>259000</v>
      </c>
    </row>
    <row r="89" spans="1:8" ht="22.5">
      <c r="A89" s="275" t="s">
        <v>369</v>
      </c>
      <c r="B89" s="276">
        <f t="shared" si="10"/>
        <v>245185.56422999999</v>
      </c>
      <c r="C89" s="277">
        <f t="shared" si="10"/>
        <v>246400</v>
      </c>
      <c r="D89" s="276">
        <f t="shared" si="10"/>
        <v>253000</v>
      </c>
      <c r="E89" s="276">
        <f t="shared" si="10"/>
        <v>258000</v>
      </c>
      <c r="F89" s="276">
        <f t="shared" si="10"/>
        <v>259000</v>
      </c>
    </row>
    <row r="90" spans="1:8">
      <c r="A90" s="278"/>
      <c r="B90" s="342"/>
      <c r="C90" s="492"/>
      <c r="D90" s="342"/>
      <c r="E90" s="342"/>
      <c r="F90" s="342"/>
    </row>
    <row r="91" spans="1:8">
      <c r="A91" s="504" t="s">
        <v>247</v>
      </c>
      <c r="B91" s="504"/>
      <c r="C91" s="504"/>
      <c r="D91" s="504"/>
      <c r="E91" s="504"/>
      <c r="F91" s="504"/>
    </row>
    <row r="92" spans="1:8">
      <c r="A92" s="268" t="s">
        <v>4</v>
      </c>
      <c r="B92" s="340"/>
      <c r="C92" s="341"/>
      <c r="D92" s="354"/>
      <c r="E92" s="354"/>
      <c r="F92" s="354"/>
    </row>
    <row r="93" spans="1:8">
      <c r="A93" s="269" t="s">
        <v>6</v>
      </c>
      <c r="B93" s="340"/>
      <c r="C93" s="341"/>
      <c r="D93" s="354"/>
      <c r="E93" s="354"/>
      <c r="F93" s="354"/>
      <c r="H93" s="151"/>
    </row>
    <row r="94" spans="1:8" ht="33.75">
      <c r="A94" s="270" t="s">
        <v>367</v>
      </c>
      <c r="B94" s="271">
        <v>123259.50609000001</v>
      </c>
      <c r="C94" s="272">
        <v>150000</v>
      </c>
      <c r="D94" s="355">
        <v>149000</v>
      </c>
      <c r="E94" s="355">
        <v>148000</v>
      </c>
      <c r="F94" s="355">
        <v>145000</v>
      </c>
    </row>
    <row r="95" spans="1:8">
      <c r="A95" s="267" t="s">
        <v>240</v>
      </c>
      <c r="B95" s="273">
        <f t="shared" ref="B95:F96" si="11">B94</f>
        <v>123259.50609000001</v>
      </c>
      <c r="C95" s="274">
        <f t="shared" si="11"/>
        <v>150000</v>
      </c>
      <c r="D95" s="273">
        <f t="shared" si="11"/>
        <v>149000</v>
      </c>
      <c r="E95" s="273">
        <f t="shared" si="11"/>
        <v>148000</v>
      </c>
      <c r="F95" s="273">
        <f t="shared" si="11"/>
        <v>145000</v>
      </c>
    </row>
    <row r="96" spans="1:8" ht="22.5">
      <c r="A96" s="275" t="s">
        <v>370</v>
      </c>
      <c r="B96" s="276">
        <f t="shared" si="11"/>
        <v>123259.50609000001</v>
      </c>
      <c r="C96" s="277">
        <f t="shared" si="11"/>
        <v>150000</v>
      </c>
      <c r="D96" s="276">
        <f t="shared" si="11"/>
        <v>149000</v>
      </c>
      <c r="E96" s="276">
        <f t="shared" si="11"/>
        <v>148000</v>
      </c>
      <c r="F96" s="276">
        <f t="shared" si="11"/>
        <v>145000</v>
      </c>
    </row>
    <row r="97" spans="1:6">
      <c r="A97" s="278"/>
      <c r="B97" s="342"/>
      <c r="C97" s="492"/>
      <c r="D97" s="342"/>
      <c r="E97" s="342"/>
      <c r="F97" s="342"/>
    </row>
    <row r="98" spans="1:6">
      <c r="A98" s="504" t="s">
        <v>248</v>
      </c>
      <c r="B98" s="504"/>
      <c r="C98" s="504"/>
      <c r="D98" s="504"/>
      <c r="E98" s="504"/>
      <c r="F98" s="504"/>
    </row>
    <row r="99" spans="1:6">
      <c r="A99" s="268" t="s">
        <v>4</v>
      </c>
      <c r="B99" s="340"/>
      <c r="C99" s="341"/>
      <c r="D99" s="354"/>
      <c r="E99" s="354"/>
      <c r="F99" s="354"/>
    </row>
    <row r="100" spans="1:6">
      <c r="A100" s="269" t="s">
        <v>6</v>
      </c>
      <c r="B100" s="340"/>
      <c r="C100" s="341"/>
      <c r="D100" s="354"/>
      <c r="E100" s="354"/>
      <c r="F100" s="354"/>
    </row>
    <row r="101" spans="1:6" ht="22.5">
      <c r="A101" s="270" t="s">
        <v>280</v>
      </c>
      <c r="B101" s="271">
        <v>281720.82363999996</v>
      </c>
      <c r="C101" s="272">
        <v>361000</v>
      </c>
      <c r="D101" s="355">
        <v>356000</v>
      </c>
      <c r="E101" s="355">
        <v>368000</v>
      </c>
      <c r="F101" s="355">
        <v>383000</v>
      </c>
    </row>
    <row r="102" spans="1:6">
      <c r="A102" s="267" t="s">
        <v>240</v>
      </c>
      <c r="B102" s="273">
        <f t="shared" ref="B102:F103" si="12">B101</f>
        <v>281720.82363999996</v>
      </c>
      <c r="C102" s="274">
        <f t="shared" si="12"/>
        <v>361000</v>
      </c>
      <c r="D102" s="273">
        <f t="shared" si="12"/>
        <v>356000</v>
      </c>
      <c r="E102" s="273">
        <f t="shared" si="12"/>
        <v>368000</v>
      </c>
      <c r="F102" s="273">
        <f t="shared" si="12"/>
        <v>383000</v>
      </c>
    </row>
    <row r="103" spans="1:6" ht="22.5">
      <c r="A103" s="275" t="s">
        <v>371</v>
      </c>
      <c r="B103" s="276">
        <f t="shared" si="12"/>
        <v>281720.82363999996</v>
      </c>
      <c r="C103" s="277">
        <f t="shared" si="12"/>
        <v>361000</v>
      </c>
      <c r="D103" s="276">
        <f t="shared" si="12"/>
        <v>356000</v>
      </c>
      <c r="E103" s="276">
        <f t="shared" si="12"/>
        <v>368000</v>
      </c>
      <c r="F103" s="276">
        <f t="shared" si="12"/>
        <v>383000</v>
      </c>
    </row>
    <row r="104" spans="1:6">
      <c r="A104" s="278"/>
      <c r="B104" s="342"/>
      <c r="C104" s="492"/>
      <c r="D104" s="342"/>
      <c r="E104" s="342"/>
      <c r="F104" s="342"/>
    </row>
    <row r="105" spans="1:6">
      <c r="A105" s="504" t="s">
        <v>249</v>
      </c>
      <c r="B105" s="504"/>
      <c r="C105" s="504"/>
      <c r="D105" s="504"/>
      <c r="E105" s="504"/>
      <c r="F105" s="504"/>
    </row>
    <row r="106" spans="1:6">
      <c r="A106" s="268" t="s">
        <v>4</v>
      </c>
      <c r="B106" s="340"/>
      <c r="C106" s="341"/>
      <c r="D106" s="354"/>
      <c r="E106" s="354"/>
      <c r="F106" s="354"/>
    </row>
    <row r="107" spans="1:6">
      <c r="A107" s="269" t="s">
        <v>6</v>
      </c>
      <c r="B107" s="340"/>
      <c r="C107" s="341"/>
      <c r="D107" s="354"/>
      <c r="E107" s="354"/>
      <c r="F107" s="354"/>
    </row>
    <row r="108" spans="1:6" ht="33.75">
      <c r="A108" s="270" t="s">
        <v>367</v>
      </c>
      <c r="B108" s="271">
        <v>32205.478190000002</v>
      </c>
      <c r="C108" s="272">
        <v>7000</v>
      </c>
      <c r="D108" s="355">
        <v>8000</v>
      </c>
      <c r="E108" s="355">
        <v>8000</v>
      </c>
      <c r="F108" s="355">
        <v>8000</v>
      </c>
    </row>
    <row r="109" spans="1:6">
      <c r="A109" s="267" t="s">
        <v>240</v>
      </c>
      <c r="B109" s="273">
        <f t="shared" ref="B109:F110" si="13">B108</f>
        <v>32205.478190000002</v>
      </c>
      <c r="C109" s="274">
        <f t="shared" si="13"/>
        <v>7000</v>
      </c>
      <c r="D109" s="273">
        <f t="shared" si="13"/>
        <v>8000</v>
      </c>
      <c r="E109" s="273">
        <f t="shared" si="13"/>
        <v>8000</v>
      </c>
      <c r="F109" s="273">
        <f t="shared" si="13"/>
        <v>8000</v>
      </c>
    </row>
    <row r="110" spans="1:6" ht="22.5">
      <c r="A110" s="275" t="s">
        <v>372</v>
      </c>
      <c r="B110" s="276">
        <f t="shared" si="13"/>
        <v>32205.478190000002</v>
      </c>
      <c r="C110" s="277">
        <f t="shared" si="13"/>
        <v>7000</v>
      </c>
      <c r="D110" s="276">
        <f t="shared" si="13"/>
        <v>8000</v>
      </c>
      <c r="E110" s="276">
        <f t="shared" si="13"/>
        <v>8000</v>
      </c>
      <c r="F110" s="276">
        <f t="shared" si="13"/>
        <v>8000</v>
      </c>
    </row>
    <row r="111" spans="1:6">
      <c r="A111" s="278"/>
      <c r="B111" s="342"/>
      <c r="C111" s="492"/>
      <c r="D111" s="342"/>
      <c r="E111" s="342"/>
      <c r="F111" s="342"/>
    </row>
    <row r="112" spans="1:6">
      <c r="A112" s="504" t="s">
        <v>250</v>
      </c>
      <c r="B112" s="504"/>
      <c r="C112" s="504"/>
      <c r="D112" s="504"/>
      <c r="E112" s="504"/>
      <c r="F112" s="504"/>
    </row>
    <row r="113" spans="1:6">
      <c r="A113" s="268" t="s">
        <v>4</v>
      </c>
      <c r="B113" s="340"/>
      <c r="C113" s="341"/>
      <c r="D113" s="354"/>
      <c r="E113" s="354"/>
      <c r="F113" s="354"/>
    </row>
    <row r="114" spans="1:6">
      <c r="A114" s="269" t="s">
        <v>6</v>
      </c>
      <c r="B114" s="340"/>
      <c r="C114" s="341"/>
      <c r="D114" s="354"/>
      <c r="E114" s="354"/>
      <c r="F114" s="354"/>
    </row>
    <row r="115" spans="1:6" ht="33.75">
      <c r="A115" s="270" t="s">
        <v>367</v>
      </c>
      <c r="B115" s="271">
        <v>162401.47094999999</v>
      </c>
      <c r="C115" s="272">
        <v>165000</v>
      </c>
      <c r="D115" s="355">
        <v>165000</v>
      </c>
      <c r="E115" s="355">
        <v>165000</v>
      </c>
      <c r="F115" s="355">
        <v>165000</v>
      </c>
    </row>
    <row r="116" spans="1:6">
      <c r="A116" s="267" t="s">
        <v>240</v>
      </c>
      <c r="B116" s="273">
        <f t="shared" ref="B116:F117" si="14">B115</f>
        <v>162401.47094999999</v>
      </c>
      <c r="C116" s="274">
        <f t="shared" si="14"/>
        <v>165000</v>
      </c>
      <c r="D116" s="273">
        <f t="shared" si="14"/>
        <v>165000</v>
      </c>
      <c r="E116" s="273">
        <f t="shared" si="14"/>
        <v>165000</v>
      </c>
      <c r="F116" s="273">
        <f t="shared" si="14"/>
        <v>165000</v>
      </c>
    </row>
    <row r="117" spans="1:6" ht="22.5">
      <c r="A117" s="275" t="s">
        <v>373</v>
      </c>
      <c r="B117" s="276">
        <f t="shared" si="14"/>
        <v>162401.47094999999</v>
      </c>
      <c r="C117" s="277">
        <f t="shared" si="14"/>
        <v>165000</v>
      </c>
      <c r="D117" s="276">
        <f t="shared" si="14"/>
        <v>165000</v>
      </c>
      <c r="E117" s="276">
        <f t="shared" si="14"/>
        <v>165000</v>
      </c>
      <c r="F117" s="276">
        <f t="shared" si="14"/>
        <v>165000</v>
      </c>
    </row>
    <row r="118" spans="1:6">
      <c r="A118" s="278"/>
      <c r="B118" s="342"/>
      <c r="C118" s="492"/>
      <c r="D118" s="342"/>
      <c r="E118" s="342"/>
      <c r="F118" s="342"/>
    </row>
    <row r="119" spans="1:6">
      <c r="A119" s="504" t="s">
        <v>251</v>
      </c>
      <c r="B119" s="504"/>
      <c r="C119" s="504"/>
      <c r="D119" s="504"/>
      <c r="E119" s="504"/>
      <c r="F119" s="504"/>
    </row>
    <row r="120" spans="1:6">
      <c r="A120" s="268" t="s">
        <v>4</v>
      </c>
      <c r="B120" s="340"/>
      <c r="C120" s="341"/>
      <c r="D120" s="354"/>
      <c r="E120" s="354"/>
      <c r="F120" s="354"/>
    </row>
    <row r="121" spans="1:6" ht="33.75">
      <c r="A121" s="279" t="s">
        <v>374</v>
      </c>
      <c r="B121" s="290">
        <v>6788354.1157799987</v>
      </c>
      <c r="C121" s="282">
        <v>8020000</v>
      </c>
      <c r="D121" s="353">
        <v>7642000</v>
      </c>
      <c r="E121" s="353">
        <v>8057000</v>
      </c>
      <c r="F121" s="353">
        <v>8108000</v>
      </c>
    </row>
    <row r="122" spans="1:6">
      <c r="A122" s="267" t="s">
        <v>240</v>
      </c>
      <c r="B122" s="291">
        <f t="shared" ref="B122:F123" si="15">B121</f>
        <v>6788354.1157799987</v>
      </c>
      <c r="C122" s="289">
        <f t="shared" si="15"/>
        <v>8020000</v>
      </c>
      <c r="D122" s="291">
        <f t="shared" si="15"/>
        <v>7642000</v>
      </c>
      <c r="E122" s="291">
        <f t="shared" si="15"/>
        <v>8057000</v>
      </c>
      <c r="F122" s="291">
        <f t="shared" si="15"/>
        <v>8108000</v>
      </c>
    </row>
    <row r="123" spans="1:6" ht="22.5">
      <c r="A123" s="275" t="s">
        <v>375</v>
      </c>
      <c r="B123" s="288">
        <f t="shared" si="15"/>
        <v>6788354.1157799987</v>
      </c>
      <c r="C123" s="287">
        <f t="shared" si="15"/>
        <v>8020000</v>
      </c>
      <c r="D123" s="288">
        <f t="shared" si="15"/>
        <v>7642000</v>
      </c>
      <c r="E123" s="288">
        <f t="shared" si="15"/>
        <v>8057000</v>
      </c>
      <c r="F123" s="288">
        <f t="shared" si="15"/>
        <v>8108000</v>
      </c>
    </row>
    <row r="124" spans="1:6">
      <c r="A124" s="278"/>
      <c r="B124" s="342"/>
      <c r="C124" s="492"/>
      <c r="D124" s="342"/>
      <c r="E124" s="342"/>
      <c r="F124" s="342"/>
    </row>
    <row r="125" spans="1:6">
      <c r="A125" s="504" t="s">
        <v>252</v>
      </c>
      <c r="B125" s="504"/>
      <c r="C125" s="504"/>
      <c r="D125" s="504"/>
      <c r="E125" s="504"/>
      <c r="F125" s="504"/>
    </row>
    <row r="126" spans="1:6">
      <c r="A126" s="268" t="s">
        <v>4</v>
      </c>
      <c r="B126" s="340"/>
      <c r="C126" s="341"/>
      <c r="D126" s="354"/>
      <c r="E126" s="354"/>
      <c r="F126" s="354"/>
    </row>
    <row r="127" spans="1:6">
      <c r="A127" s="269" t="s">
        <v>6</v>
      </c>
      <c r="B127" s="340"/>
      <c r="C127" s="341"/>
      <c r="D127" s="354"/>
      <c r="E127" s="354"/>
      <c r="F127" s="354"/>
    </row>
    <row r="128" spans="1:6" ht="33.75">
      <c r="A128" s="270" t="s">
        <v>376</v>
      </c>
      <c r="B128" s="290">
        <v>946.34733999999992</v>
      </c>
      <c r="C128" s="282">
        <v>0</v>
      </c>
      <c r="D128" s="353">
        <v>0</v>
      </c>
      <c r="E128" s="353">
        <v>0</v>
      </c>
      <c r="F128" s="353">
        <v>0</v>
      </c>
    </row>
    <row r="129" spans="1:6" ht="33.75">
      <c r="A129" s="270" t="s">
        <v>367</v>
      </c>
      <c r="B129" s="290">
        <v>9488</v>
      </c>
      <c r="C129" s="282">
        <v>7000</v>
      </c>
      <c r="D129" s="353">
        <v>7000</v>
      </c>
      <c r="E129" s="353">
        <v>7000</v>
      </c>
      <c r="F129" s="353">
        <v>7000</v>
      </c>
    </row>
    <row r="130" spans="1:6">
      <c r="A130" s="267" t="s">
        <v>240</v>
      </c>
      <c r="B130" s="291">
        <f>SUM(B128:B129)</f>
        <v>10434.34734</v>
      </c>
      <c r="C130" s="289">
        <f>SUM(C128:C129)</f>
        <v>7000</v>
      </c>
      <c r="D130" s="291">
        <f>SUM(D128:D129)</f>
        <v>7000</v>
      </c>
      <c r="E130" s="291">
        <f>SUM(E128:E129)</f>
        <v>7000</v>
      </c>
      <c r="F130" s="291">
        <f>SUM(F128:F129)</f>
        <v>7000</v>
      </c>
    </row>
    <row r="131" spans="1:6" ht="22.5">
      <c r="A131" s="275" t="s">
        <v>377</v>
      </c>
      <c r="B131" s="288">
        <f>B130</f>
        <v>10434.34734</v>
      </c>
      <c r="C131" s="287">
        <f>C130</f>
        <v>7000</v>
      </c>
      <c r="D131" s="288">
        <f>D130</f>
        <v>7000</v>
      </c>
      <c r="E131" s="288">
        <f>E130</f>
        <v>7000</v>
      </c>
      <c r="F131" s="288">
        <f>F130</f>
        <v>7000</v>
      </c>
    </row>
    <row r="132" spans="1:6">
      <c r="A132" s="86"/>
      <c r="B132" s="344"/>
      <c r="C132" s="353"/>
      <c r="D132" s="344"/>
      <c r="E132" s="344"/>
      <c r="F132" s="344"/>
    </row>
    <row r="133" spans="1:6">
      <c r="A133" s="139" t="s">
        <v>253</v>
      </c>
      <c r="B133" s="352"/>
      <c r="C133" s="352"/>
      <c r="E133" s="353"/>
    </row>
    <row r="134" spans="1:6" ht="56.25">
      <c r="A134" s="193"/>
      <c r="B134" s="190" t="s">
        <v>192</v>
      </c>
      <c r="C134" s="191" t="s">
        <v>191</v>
      </c>
      <c r="D134" s="192" t="s">
        <v>195</v>
      </c>
      <c r="E134" s="192" t="s">
        <v>194</v>
      </c>
      <c r="F134" s="192" t="s">
        <v>193</v>
      </c>
    </row>
    <row r="135" spans="1:6" ht="11.25" customHeight="1">
      <c r="A135" s="505" t="s">
        <v>13</v>
      </c>
      <c r="B135" s="505"/>
      <c r="C135" s="505"/>
      <c r="D135" s="505"/>
      <c r="E135" s="505"/>
      <c r="F135" s="505"/>
    </row>
    <row r="136" spans="1:6" ht="11.25" customHeight="1">
      <c r="A136" s="141" t="s">
        <v>4</v>
      </c>
      <c r="B136" s="281"/>
      <c r="C136" s="282"/>
    </row>
    <row r="137" spans="1:6" ht="33.75">
      <c r="A137" s="144" t="s">
        <v>351</v>
      </c>
      <c r="B137" s="281">
        <f>B8</f>
        <v>250</v>
      </c>
      <c r="C137" s="282">
        <f t="shared" ref="C137:F137" si="16">C8</f>
        <v>1038</v>
      </c>
      <c r="D137" s="283">
        <f t="shared" si="16"/>
        <v>5436</v>
      </c>
      <c r="E137" s="283">
        <f t="shared" si="16"/>
        <v>354</v>
      </c>
      <c r="F137" s="283">
        <f t="shared" si="16"/>
        <v>0</v>
      </c>
    </row>
    <row r="138" spans="1:6" ht="11.25" customHeight="1">
      <c r="A138" s="145" t="s">
        <v>6</v>
      </c>
      <c r="B138" s="281">
        <f>SUM(B38,B45,B52,B59,B66,B73,B80,B87,B94,B101,B108,B115,B130)-1</f>
        <v>11029119.946560001</v>
      </c>
      <c r="C138" s="282">
        <f t="shared" ref="C138:F138" si="17">SUM(C38,C45,C52,C59,C66,C73,C80,C87,C94,C101,C108,C115,C130)</f>
        <v>11912870</v>
      </c>
      <c r="D138" s="283">
        <f t="shared" si="17"/>
        <v>12271572</v>
      </c>
      <c r="E138" s="283">
        <f t="shared" si="17"/>
        <v>12772592</v>
      </c>
      <c r="F138" s="283">
        <f t="shared" si="17"/>
        <v>13368628</v>
      </c>
    </row>
    <row r="139" spans="1:6" ht="33.75">
      <c r="A139" s="144" t="s">
        <v>353</v>
      </c>
      <c r="B139" s="281">
        <f>B121</f>
        <v>6788354.1157799987</v>
      </c>
      <c r="C139" s="282">
        <f t="shared" ref="C139:F139" si="18">C121</f>
        <v>8020000</v>
      </c>
      <c r="D139" s="283">
        <f t="shared" si="18"/>
        <v>7642000</v>
      </c>
      <c r="E139" s="283">
        <f t="shared" si="18"/>
        <v>8057000</v>
      </c>
      <c r="F139" s="283">
        <f t="shared" si="18"/>
        <v>8108000</v>
      </c>
    </row>
    <row r="140" spans="1:6" ht="11.25" customHeight="1">
      <c r="A140" s="146" t="s">
        <v>159</v>
      </c>
      <c r="B140" s="346">
        <f>SUM(B137:B139)</f>
        <v>17817724.062339999</v>
      </c>
      <c r="C140" s="345">
        <f>SUM(C137:C139)</f>
        <v>19933908</v>
      </c>
      <c r="D140" s="346">
        <f>SUM(D137:D139)</f>
        <v>19919008</v>
      </c>
      <c r="E140" s="346">
        <f>SUM(E137:E139)</f>
        <v>20829946</v>
      </c>
      <c r="F140" s="346">
        <f>SUM(F137:F139)</f>
        <v>21476628</v>
      </c>
    </row>
    <row r="141" spans="1:6" ht="11.25" customHeight="1">
      <c r="A141" s="140" t="s">
        <v>9</v>
      </c>
      <c r="B141" s="281"/>
      <c r="C141" s="282"/>
    </row>
    <row r="142" spans="1:6" ht="11.25" customHeight="1">
      <c r="A142" s="145" t="s">
        <v>3</v>
      </c>
      <c r="B142" s="281">
        <f>SUM(B10,B18,B24)</f>
        <v>3181134</v>
      </c>
      <c r="C142" s="282">
        <f t="shared" ref="C142:F142" si="19">SUM(C10,C18,C24)</f>
        <v>3169172</v>
      </c>
      <c r="D142" s="283">
        <f t="shared" si="19"/>
        <v>3048145</v>
      </c>
      <c r="E142" s="283">
        <f t="shared" si="19"/>
        <v>2897967</v>
      </c>
      <c r="F142" s="283">
        <f t="shared" si="19"/>
        <v>2695865</v>
      </c>
    </row>
    <row r="143" spans="1:6" ht="11.25" customHeight="1">
      <c r="A143" s="145" t="s">
        <v>158</v>
      </c>
      <c r="B143" s="281">
        <f>B31</f>
        <v>16663</v>
      </c>
      <c r="C143" s="282">
        <f t="shared" ref="C143:F143" si="20">C31</f>
        <v>14388</v>
      </c>
      <c r="D143" s="283">
        <f t="shared" si="20"/>
        <v>17008</v>
      </c>
      <c r="E143" s="283">
        <f t="shared" si="20"/>
        <v>15062</v>
      </c>
      <c r="F143" s="283">
        <f t="shared" si="20"/>
        <v>16841</v>
      </c>
    </row>
    <row r="144" spans="1:6" ht="22.5">
      <c r="A144" s="144" t="s">
        <v>352</v>
      </c>
      <c r="B144" s="281">
        <f>B11</f>
        <v>129008</v>
      </c>
      <c r="C144" s="282">
        <f t="shared" ref="C144:F144" si="21">C11</f>
        <v>114612</v>
      </c>
      <c r="D144" s="283">
        <f t="shared" si="21"/>
        <v>119782</v>
      </c>
      <c r="E144" s="283">
        <f t="shared" si="21"/>
        <v>122641</v>
      </c>
      <c r="F144" s="283">
        <f t="shared" si="21"/>
        <v>123919</v>
      </c>
    </row>
    <row r="145" spans="1:6" ht="33.75">
      <c r="A145" s="144" t="s">
        <v>353</v>
      </c>
      <c r="B145" s="281">
        <f t="shared" ref="B145:F145" si="22">B12</f>
        <v>201388</v>
      </c>
      <c r="C145" s="282">
        <f t="shared" si="22"/>
        <v>176791</v>
      </c>
      <c r="D145" s="353">
        <f t="shared" si="22"/>
        <v>171253</v>
      </c>
      <c r="E145" s="353">
        <f t="shared" si="22"/>
        <v>165892</v>
      </c>
      <c r="F145" s="353">
        <f t="shared" si="22"/>
        <v>160701</v>
      </c>
    </row>
    <row r="146" spans="1:6" ht="11.25" customHeight="1">
      <c r="A146" s="146" t="s">
        <v>160</v>
      </c>
      <c r="B146" s="346">
        <f>SUM(B142:B145)</f>
        <v>3528193</v>
      </c>
      <c r="C146" s="345">
        <f>SUM(C142:C145)</f>
        <v>3474963</v>
      </c>
      <c r="D146" s="346">
        <f>SUM(D142:D145)</f>
        <v>3356188</v>
      </c>
      <c r="E146" s="346">
        <f>SUM(E142:E145)</f>
        <v>3201562</v>
      </c>
      <c r="F146" s="346">
        <f>SUM(F142:F145)</f>
        <v>2997326</v>
      </c>
    </row>
    <row r="147" spans="1:6" ht="22.5">
      <c r="A147" s="494" t="s">
        <v>378</v>
      </c>
      <c r="B147" s="347">
        <f>B140+B146</f>
        <v>21345917.062339999</v>
      </c>
      <c r="C147" s="442">
        <f>C140+C146</f>
        <v>23408871</v>
      </c>
      <c r="D147" s="347">
        <f>D140+D146</f>
        <v>23275196</v>
      </c>
      <c r="E147" s="347">
        <f>E140+E146</f>
        <v>24031508</v>
      </c>
      <c r="F147" s="347">
        <f>F140+F146</f>
        <v>24473954</v>
      </c>
    </row>
    <row r="148" spans="1:6" ht="11.25" customHeight="1">
      <c r="A148" s="99"/>
      <c r="B148" s="348"/>
      <c r="D148" s="349"/>
      <c r="E148" s="349"/>
      <c r="F148" s="349"/>
    </row>
    <row r="149" spans="1:6" ht="56.25">
      <c r="A149" s="457" t="s">
        <v>379</v>
      </c>
      <c r="B149" s="190" t="s">
        <v>192</v>
      </c>
      <c r="C149" s="191" t="s">
        <v>191</v>
      </c>
      <c r="D149" s="192" t="s">
        <v>195</v>
      </c>
      <c r="E149" s="192" t="s">
        <v>194</v>
      </c>
      <c r="F149" s="192" t="s">
        <v>193</v>
      </c>
    </row>
    <row r="150" spans="1:6" ht="11.25" customHeight="1">
      <c r="A150" s="50" t="s">
        <v>161</v>
      </c>
      <c r="B150" s="356"/>
      <c r="C150" s="357"/>
      <c r="D150" s="356"/>
      <c r="E150" s="356"/>
      <c r="F150" s="356"/>
    </row>
    <row r="151" spans="1:6" ht="22.5">
      <c r="A151" s="266" t="s">
        <v>380</v>
      </c>
      <c r="B151" s="358">
        <v>0</v>
      </c>
      <c r="C151" s="357">
        <v>-4838</v>
      </c>
      <c r="D151" s="441">
        <v>4838</v>
      </c>
      <c r="E151" s="358">
        <v>0</v>
      </c>
      <c r="F151" s="358">
        <v>0</v>
      </c>
    </row>
    <row r="152" spans="1:6" ht="22.5">
      <c r="A152" s="495" t="s">
        <v>381</v>
      </c>
      <c r="B152" s="358">
        <v>0</v>
      </c>
      <c r="C152" s="359">
        <f>SUM(C151:C151)</f>
        <v>-4838</v>
      </c>
      <c r="D152" s="358">
        <f>SUM(D151:D151)</f>
        <v>4838</v>
      </c>
      <c r="E152" s="358">
        <f>SUM(E151:E151)</f>
        <v>0</v>
      </c>
      <c r="F152" s="358">
        <f>SUM(F151:F151)</f>
        <v>0</v>
      </c>
    </row>
    <row r="153" spans="1:6" ht="11.25" customHeight="1">
      <c r="A153" s="149"/>
      <c r="B153" s="344"/>
      <c r="C153" s="344"/>
      <c r="D153" s="353"/>
      <c r="E153" s="353"/>
      <c r="F153" s="353"/>
    </row>
    <row r="154" spans="1:6" ht="11.25" customHeight="1">
      <c r="A154" s="150"/>
      <c r="B154" s="350" t="s">
        <v>142</v>
      </c>
      <c r="C154" s="345" t="s">
        <v>182</v>
      </c>
      <c r="D154" s="353"/>
      <c r="E154" s="353"/>
      <c r="F154" s="353"/>
    </row>
    <row r="155" spans="1:6" ht="22.5">
      <c r="A155" s="496" t="s">
        <v>382</v>
      </c>
      <c r="B155" s="346">
        <f>'Table 1.1'!D45</f>
        <v>17904.523653854114</v>
      </c>
      <c r="C155" s="351">
        <f>'Table 1.1'!E45</f>
        <v>18317</v>
      </c>
      <c r="D155" s="360"/>
      <c r="E155" s="360"/>
      <c r="F155" s="360"/>
    </row>
    <row r="157" spans="1:6" ht="17.25" customHeight="1">
      <c r="A157" s="501" t="s">
        <v>411</v>
      </c>
      <c r="B157" s="501"/>
      <c r="C157" s="501"/>
      <c r="D157" s="501"/>
      <c r="E157" s="501"/>
      <c r="F157" s="501"/>
    </row>
    <row r="158" spans="1:6" ht="24.75" customHeight="1">
      <c r="A158" s="501" t="s">
        <v>412</v>
      </c>
      <c r="B158" s="501"/>
      <c r="C158" s="501"/>
      <c r="D158" s="501"/>
      <c r="E158" s="501"/>
      <c r="F158" s="501"/>
    </row>
    <row r="159" spans="1:6" ht="17.25" customHeight="1">
      <c r="A159" s="501" t="s">
        <v>413</v>
      </c>
      <c r="B159" s="501"/>
      <c r="C159" s="501"/>
      <c r="D159" s="501"/>
      <c r="E159" s="501"/>
      <c r="F159" s="501"/>
    </row>
    <row r="160" spans="1:6" ht="20.25" customHeight="1">
      <c r="A160" s="501" t="s">
        <v>414</v>
      </c>
      <c r="B160" s="501"/>
      <c r="C160" s="501"/>
      <c r="D160" s="501"/>
      <c r="E160" s="501"/>
      <c r="F160" s="501"/>
    </row>
  </sheetData>
  <mergeCells count="24">
    <mergeCell ref="A5:F5"/>
    <mergeCell ref="A98:F98"/>
    <mergeCell ref="A105:F105"/>
    <mergeCell ref="A42:F42"/>
    <mergeCell ref="A49:F49"/>
    <mergeCell ref="A56:F56"/>
    <mergeCell ref="A63:F63"/>
    <mergeCell ref="A70:F70"/>
    <mergeCell ref="A157:F157"/>
    <mergeCell ref="A158:F158"/>
    <mergeCell ref="A159:F159"/>
    <mergeCell ref="A160:F160"/>
    <mergeCell ref="A3:F3"/>
    <mergeCell ref="A112:F112"/>
    <mergeCell ref="A135:F135"/>
    <mergeCell ref="A119:F119"/>
    <mergeCell ref="A125:F125"/>
    <mergeCell ref="A16:F16"/>
    <mergeCell ref="A22:F22"/>
    <mergeCell ref="A28:F28"/>
    <mergeCell ref="A35:F35"/>
    <mergeCell ref="A77:F77"/>
    <mergeCell ref="A84:F84"/>
    <mergeCell ref="A91:F91"/>
  </mergeCells>
  <pageMargins left="1.4566929133858268" right="1.2598425196850394" top="0.78740157480314965" bottom="0.70866141732283472" header="0.51181102362204722" footer="0.51181102362204722"/>
  <pageSetup paperSize="9" scale="3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H34"/>
  <sheetViews>
    <sheetView showGridLines="0" zoomScaleNormal="100" zoomScaleSheetLayoutView="145" workbookViewId="0"/>
  </sheetViews>
  <sheetFormatPr defaultColWidth="8" defaultRowHeight="11.25"/>
  <cols>
    <col min="1" max="1" width="20.7109375" style="12" customWidth="1"/>
    <col min="2" max="3" width="7.140625" style="12" customWidth="1"/>
    <col min="4" max="4" width="8.42578125" style="12" customWidth="1"/>
    <col min="5" max="5" width="9" style="12" customWidth="1"/>
    <col min="6" max="6" width="9.5703125" style="12" customWidth="1"/>
    <col min="7" max="7" width="7.140625" style="12" customWidth="1"/>
    <col min="8" max="16384" width="8" style="12"/>
  </cols>
  <sheetData>
    <row r="1" spans="1:7">
      <c r="A1" s="41" t="s">
        <v>170</v>
      </c>
      <c r="B1" s="42"/>
      <c r="C1" s="42"/>
      <c r="D1" s="42"/>
      <c r="E1" s="42"/>
    </row>
    <row r="2" spans="1:7">
      <c r="A2" s="41"/>
      <c r="B2" s="42"/>
      <c r="C2" s="42"/>
      <c r="D2" s="42"/>
      <c r="E2" s="42"/>
    </row>
    <row r="3" spans="1:7" ht="33.75">
      <c r="A3" s="91"/>
      <c r="B3" s="199" t="s">
        <v>14</v>
      </c>
      <c r="C3" s="178" t="s">
        <v>202</v>
      </c>
      <c r="D3" s="179" t="s">
        <v>383</v>
      </c>
      <c r="E3" s="179" t="s">
        <v>384</v>
      </c>
      <c r="F3" s="179" t="s">
        <v>385</v>
      </c>
      <c r="G3" s="179" t="s">
        <v>203</v>
      </c>
    </row>
    <row r="4" spans="1:7" ht="22.5">
      <c r="A4" s="284" t="s">
        <v>314</v>
      </c>
      <c r="B4" s="194"/>
      <c r="C4" s="97"/>
      <c r="D4" s="98"/>
      <c r="E4" s="98"/>
      <c r="F4" s="98"/>
      <c r="G4" s="98"/>
    </row>
    <row r="5" spans="1:7">
      <c r="A5" s="201" t="s">
        <v>182</v>
      </c>
      <c r="B5" s="195">
        <v>1</v>
      </c>
      <c r="C5" s="90">
        <v>0</v>
      </c>
      <c r="D5" s="92">
        <v>0</v>
      </c>
      <c r="E5" s="92">
        <v>0</v>
      </c>
      <c r="F5" s="92">
        <v>0</v>
      </c>
      <c r="G5" s="92">
        <f t="shared" ref="G5:G18" si="0">SUM(C5:F5)</f>
        <v>0</v>
      </c>
    </row>
    <row r="6" spans="1:7">
      <c r="A6" s="93" t="s">
        <v>142</v>
      </c>
      <c r="B6" s="195"/>
      <c r="C6" s="90">
        <v>266</v>
      </c>
      <c r="D6" s="92">
        <v>0</v>
      </c>
      <c r="E6" s="92">
        <v>-266</v>
      </c>
      <c r="F6" s="92">
        <v>0</v>
      </c>
      <c r="G6" s="92">
        <f t="shared" si="0"/>
        <v>0</v>
      </c>
    </row>
    <row r="7" spans="1:7" ht="33.75">
      <c r="A7" s="467" t="s">
        <v>315</v>
      </c>
      <c r="B7" s="194"/>
      <c r="C7" s="97"/>
      <c r="D7" s="98"/>
      <c r="E7" s="98"/>
      <c r="F7" s="98"/>
      <c r="G7" s="98"/>
    </row>
    <row r="8" spans="1:7">
      <c r="A8" s="201" t="s">
        <v>182</v>
      </c>
      <c r="B8" s="195">
        <v>1</v>
      </c>
      <c r="C8" s="88">
        <v>2172</v>
      </c>
      <c r="D8" s="89">
        <v>5000</v>
      </c>
      <c r="E8" s="89">
        <v>-5000</v>
      </c>
      <c r="F8" s="92">
        <v>0</v>
      </c>
      <c r="G8" s="89">
        <f t="shared" si="0"/>
        <v>2172</v>
      </c>
    </row>
    <row r="9" spans="1:7">
      <c r="A9" s="93" t="s">
        <v>142</v>
      </c>
      <c r="B9" s="197"/>
      <c r="C9" s="90">
        <v>2114</v>
      </c>
      <c r="D9" s="92">
        <v>1018</v>
      </c>
      <c r="E9" s="92">
        <v>-960</v>
      </c>
      <c r="F9" s="92">
        <v>0</v>
      </c>
      <c r="G9" s="92">
        <f t="shared" si="0"/>
        <v>2172</v>
      </c>
    </row>
    <row r="10" spans="1:7" ht="33.75">
      <c r="A10" s="284" t="s">
        <v>387</v>
      </c>
      <c r="B10" s="194"/>
      <c r="C10" s="97"/>
      <c r="D10" s="98"/>
      <c r="E10" s="98"/>
      <c r="F10" s="98"/>
      <c r="G10" s="98"/>
    </row>
    <row r="11" spans="1:7">
      <c r="A11" s="201" t="s">
        <v>182</v>
      </c>
      <c r="B11" s="195">
        <v>1</v>
      </c>
      <c r="C11" s="88">
        <v>65566</v>
      </c>
      <c r="D11" s="89">
        <v>5720000</v>
      </c>
      <c r="E11" s="89">
        <v>-5703000</v>
      </c>
      <c r="F11" s="92">
        <v>0</v>
      </c>
      <c r="G11" s="89">
        <f t="shared" si="0"/>
        <v>82566</v>
      </c>
    </row>
    <row r="12" spans="1:7">
      <c r="A12" s="93" t="s">
        <v>142</v>
      </c>
      <c r="B12" s="197"/>
      <c r="C12" s="90">
        <v>52595</v>
      </c>
      <c r="D12" s="92">
        <v>4349115</v>
      </c>
      <c r="E12" s="92">
        <v>-4336144</v>
      </c>
      <c r="F12" s="92">
        <v>0</v>
      </c>
      <c r="G12" s="92">
        <f t="shared" si="0"/>
        <v>65566</v>
      </c>
    </row>
    <row r="13" spans="1:7" ht="22.5">
      <c r="A13" s="284" t="s">
        <v>316</v>
      </c>
      <c r="B13" s="194"/>
      <c r="C13" s="295"/>
      <c r="D13" s="296"/>
      <c r="E13" s="296"/>
      <c r="F13" s="296"/>
      <c r="G13" s="92">
        <f t="shared" ref="G13:G15" si="1">SUM(C13:F13)</f>
        <v>0</v>
      </c>
    </row>
    <row r="14" spans="1:7">
      <c r="A14" s="201" t="s">
        <v>182</v>
      </c>
      <c r="B14" s="195">
        <v>1</v>
      </c>
      <c r="C14" s="297">
        <v>96534</v>
      </c>
      <c r="D14" s="298">
        <v>28000</v>
      </c>
      <c r="E14" s="298">
        <v>-12900</v>
      </c>
      <c r="F14" s="92">
        <v>0</v>
      </c>
      <c r="G14" s="298">
        <f t="shared" ref="G14" si="2">SUM(C14:F14)</f>
        <v>111634</v>
      </c>
    </row>
    <row r="15" spans="1:7">
      <c r="A15" s="93" t="s">
        <v>142</v>
      </c>
      <c r="B15" s="293"/>
      <c r="C15" s="90">
        <v>93396</v>
      </c>
      <c r="D15" s="92">
        <v>48312</v>
      </c>
      <c r="E15" s="92">
        <v>-45174</v>
      </c>
      <c r="F15" s="92">
        <v>0</v>
      </c>
      <c r="G15" s="92">
        <f t="shared" si="1"/>
        <v>96534</v>
      </c>
    </row>
    <row r="16" spans="1:7" ht="33.75">
      <c r="A16" s="284" t="s">
        <v>317</v>
      </c>
      <c r="B16" s="194"/>
      <c r="C16" s="97"/>
      <c r="D16" s="98"/>
      <c r="E16" s="98"/>
      <c r="F16" s="98"/>
      <c r="G16" s="98"/>
    </row>
    <row r="17" spans="1:8">
      <c r="A17" s="201" t="s">
        <v>182</v>
      </c>
      <c r="B17" s="195"/>
      <c r="C17" s="88">
        <v>4079</v>
      </c>
      <c r="D17" s="89">
        <v>14431</v>
      </c>
      <c r="E17" s="89">
        <v>-14631</v>
      </c>
      <c r="F17" s="92">
        <v>0</v>
      </c>
      <c r="G17" s="89">
        <f t="shared" si="0"/>
        <v>3879</v>
      </c>
    </row>
    <row r="18" spans="1:8">
      <c r="A18" s="93" t="s">
        <v>142</v>
      </c>
      <c r="B18" s="197"/>
      <c r="C18" s="90">
        <v>5446</v>
      </c>
      <c r="D18" s="92">
        <v>14676</v>
      </c>
      <c r="E18" s="92">
        <v>-16043</v>
      </c>
      <c r="F18" s="92">
        <v>0</v>
      </c>
      <c r="G18" s="92">
        <f t="shared" si="0"/>
        <v>4079</v>
      </c>
    </row>
    <row r="19" spans="1:8" ht="33.75">
      <c r="A19" s="284" t="s">
        <v>318</v>
      </c>
      <c r="B19" s="194"/>
      <c r="C19" s="97"/>
      <c r="D19" s="98"/>
      <c r="E19" s="98"/>
      <c r="F19" s="98"/>
      <c r="G19" s="98"/>
    </row>
    <row r="20" spans="1:8">
      <c r="A20" s="201" t="s">
        <v>182</v>
      </c>
      <c r="B20" s="195"/>
      <c r="C20" s="90">
        <v>0</v>
      </c>
      <c r="D20" s="92">
        <v>0</v>
      </c>
      <c r="E20" s="92">
        <v>0</v>
      </c>
      <c r="F20" s="92">
        <v>0</v>
      </c>
      <c r="G20" s="92">
        <f t="shared" ref="G20:G21" si="3">SUM(C20:F20)</f>
        <v>0</v>
      </c>
    </row>
    <row r="21" spans="1:8">
      <c r="A21" s="93" t="s">
        <v>142</v>
      </c>
      <c r="B21" s="197"/>
      <c r="C21" s="90">
        <v>0</v>
      </c>
      <c r="D21" s="92">
        <v>208</v>
      </c>
      <c r="E21" s="92">
        <v>-208</v>
      </c>
      <c r="F21" s="92">
        <v>0</v>
      </c>
      <c r="G21" s="92">
        <f t="shared" si="3"/>
        <v>0</v>
      </c>
    </row>
    <row r="22" spans="1:8" s="10" customFormat="1">
      <c r="A22" s="200" t="s">
        <v>152</v>
      </c>
      <c r="B22" s="194"/>
      <c r="C22" s="97"/>
      <c r="D22" s="98"/>
      <c r="E22" s="98"/>
      <c r="F22" s="98"/>
      <c r="G22" s="98"/>
    </row>
    <row r="23" spans="1:8" s="10" customFormat="1" ht="22.5">
      <c r="A23" s="497" t="s">
        <v>386</v>
      </c>
      <c r="B23" s="194"/>
      <c r="C23" s="202">
        <f>SUM(C5,C8,C11,C14,C17,C20)</f>
        <v>168351</v>
      </c>
      <c r="D23" s="203">
        <f>SUM(D5,D8,D11,D14,D17,D20)</f>
        <v>5767431</v>
      </c>
      <c r="E23" s="203">
        <f>SUM(E5,E8,E11,E14,E17,E20)</f>
        <v>-5735531</v>
      </c>
      <c r="F23" s="498">
        <f>SUM(F5,F8,F11,F14,F17,F20)</f>
        <v>0</v>
      </c>
      <c r="G23" s="203">
        <f>SUM(G5,G8,G11,G14,G17,G20)</f>
        <v>200251</v>
      </c>
    </row>
    <row r="24" spans="1:8">
      <c r="A24" s="198" t="s">
        <v>152</v>
      </c>
      <c r="B24" s="194"/>
      <c r="C24" s="97"/>
      <c r="D24" s="98"/>
      <c r="E24" s="98"/>
      <c r="F24" s="92"/>
      <c r="G24" s="98"/>
      <c r="H24" s="10"/>
    </row>
    <row r="25" spans="1:8">
      <c r="A25" s="94" t="s">
        <v>201</v>
      </c>
      <c r="B25" s="196"/>
      <c r="C25" s="204">
        <f>SUM(C6,C9,C12,C15,C18,C21)</f>
        <v>153817</v>
      </c>
      <c r="D25" s="205">
        <f>SUM(D6,D9,D12,D15,D18,D21)</f>
        <v>4413329</v>
      </c>
      <c r="E25" s="205">
        <f>SUM(E6,E9,E12,E15,E18,E21)</f>
        <v>-4398795</v>
      </c>
      <c r="F25" s="205">
        <f>SUM(F6,F9,F12,F15,F18,F21)</f>
        <v>0</v>
      </c>
      <c r="G25" s="205">
        <f>SUM(G6,G9,G12,G15,G18,G21)</f>
        <v>168351</v>
      </c>
      <c r="H25" s="10"/>
    </row>
    <row r="26" spans="1:8">
      <c r="A26" s="41"/>
      <c r="B26" s="42"/>
      <c r="C26" s="42"/>
      <c r="D26" s="42"/>
      <c r="E26" s="42"/>
      <c r="H26" s="10"/>
    </row>
    <row r="27" spans="1:8">
      <c r="A27" s="12" t="s">
        <v>15</v>
      </c>
      <c r="H27" s="10"/>
    </row>
    <row r="28" spans="1:8">
      <c r="A28" s="12" t="s">
        <v>16</v>
      </c>
      <c r="H28" s="10"/>
    </row>
    <row r="32" spans="1:8">
      <c r="A32" s="13"/>
    </row>
    <row r="34" spans="1:1">
      <c r="A34" s="13"/>
    </row>
  </sheetData>
  <phoneticPr fontId="21" type="noConversion"/>
  <pageMargins left="1.4566929133858268" right="1.2598425196850394" top="0.78740157480314965" bottom="0.70866141732283472" header="0.51181102362204722" footer="0.51181102362204722"/>
  <pageSetup paperSize="9" orientation="portrait" cellComments="asDisplayed" r:id="rId1"/>
  <headerFooter alignWithMargins="0"/>
  <rowBreaks count="1" manualBreakCount="1">
    <brk id="38" max="7" man="1"/>
  </rowBreaks>
  <ignoredErrors>
    <ignoredError sqref="G5:G26"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39"/>
  <sheetViews>
    <sheetView showGridLines="0" zoomScaleNormal="100" zoomScaleSheetLayoutView="100" workbookViewId="0">
      <selection sqref="A1:F1"/>
    </sheetView>
  </sheetViews>
  <sheetFormatPr defaultColWidth="8" defaultRowHeight="11.25"/>
  <cols>
    <col min="1" max="1" width="25.42578125" style="16" customWidth="1"/>
    <col min="2" max="6" width="8.7109375" style="367" customWidth="1"/>
    <col min="7" max="16384" width="8" style="16"/>
  </cols>
  <sheetData>
    <row r="1" spans="1:6" ht="20.25" customHeight="1">
      <c r="A1" s="508" t="s">
        <v>162</v>
      </c>
      <c r="B1" s="508"/>
      <c r="C1" s="508"/>
      <c r="D1" s="508"/>
      <c r="E1" s="508"/>
      <c r="F1" s="508"/>
    </row>
    <row r="2" spans="1:6">
      <c r="A2" s="17"/>
      <c r="B2" s="366"/>
      <c r="C2" s="366"/>
      <c r="D2" s="366"/>
      <c r="E2" s="366"/>
      <c r="F2" s="366"/>
    </row>
    <row r="3" spans="1:6" ht="45">
      <c r="A3" s="87"/>
      <c r="B3" s="181" t="s">
        <v>200</v>
      </c>
      <c r="C3" s="182" t="s">
        <v>205</v>
      </c>
      <c r="D3" s="181" t="s">
        <v>129</v>
      </c>
      <c r="E3" s="181" t="s">
        <v>143</v>
      </c>
      <c r="F3" s="181" t="s">
        <v>204</v>
      </c>
    </row>
    <row r="4" spans="1:6">
      <c r="A4" s="210" t="s">
        <v>18</v>
      </c>
      <c r="B4" s="294"/>
      <c r="C4" s="58"/>
      <c r="D4" s="59"/>
      <c r="E4" s="59"/>
      <c r="F4" s="59"/>
    </row>
    <row r="5" spans="1:6">
      <c r="A5" s="101" t="s">
        <v>19</v>
      </c>
      <c r="B5" s="294">
        <v>1858411</v>
      </c>
      <c r="C5" s="60">
        <v>1850664</v>
      </c>
      <c r="D5" s="294">
        <v>1847885</v>
      </c>
      <c r="E5" s="294">
        <v>1834585</v>
      </c>
      <c r="F5" s="294">
        <v>1834321</v>
      </c>
    </row>
    <row r="6" spans="1:6">
      <c r="A6" s="101" t="s">
        <v>32</v>
      </c>
      <c r="B6" s="294">
        <v>1466854</v>
      </c>
      <c r="C6" s="60">
        <v>1450508</v>
      </c>
      <c r="D6" s="294">
        <v>1340050</v>
      </c>
      <c r="E6" s="294">
        <v>1204085</v>
      </c>
      <c r="F6" s="294">
        <v>1005304</v>
      </c>
    </row>
    <row r="7" spans="1:6">
      <c r="A7" s="101" t="s">
        <v>20</v>
      </c>
      <c r="B7" s="294">
        <v>192011</v>
      </c>
      <c r="C7" s="60">
        <v>173791</v>
      </c>
      <c r="D7" s="294">
        <v>168253</v>
      </c>
      <c r="E7" s="294">
        <v>162892</v>
      </c>
      <c r="F7" s="294">
        <v>157701</v>
      </c>
    </row>
    <row r="8" spans="1:6">
      <c r="A8" s="101" t="s">
        <v>22</v>
      </c>
      <c r="B8" s="294">
        <v>1226</v>
      </c>
      <c r="C8" s="60">
        <v>0</v>
      </c>
      <c r="D8" s="294">
        <v>0</v>
      </c>
      <c r="E8" s="294">
        <v>0</v>
      </c>
      <c r="F8" s="294">
        <v>0</v>
      </c>
    </row>
    <row r="9" spans="1:6" ht="22.5">
      <c r="A9" s="110" t="s">
        <v>319</v>
      </c>
      <c r="B9" s="294">
        <v>2273</v>
      </c>
      <c r="C9" s="60">
        <v>0</v>
      </c>
      <c r="D9" s="294">
        <v>0</v>
      </c>
      <c r="E9" s="294">
        <v>0</v>
      </c>
      <c r="F9" s="294">
        <v>0</v>
      </c>
    </row>
    <row r="10" spans="1:6">
      <c r="A10" s="101" t="s">
        <v>33</v>
      </c>
      <c r="B10" s="294">
        <v>7418</v>
      </c>
      <c r="C10" s="60">
        <v>0</v>
      </c>
      <c r="D10" s="294">
        <v>0</v>
      </c>
      <c r="E10" s="294">
        <v>0</v>
      </c>
      <c r="F10" s="294">
        <v>0</v>
      </c>
    </row>
    <row r="11" spans="1:6">
      <c r="A11" s="210" t="s">
        <v>23</v>
      </c>
      <c r="B11" s="207">
        <f>SUM(B5:B10)</f>
        <v>3528193</v>
      </c>
      <c r="C11" s="206">
        <f>SUM(C5:C10)</f>
        <v>3474963</v>
      </c>
      <c r="D11" s="207">
        <f>SUM(D5:D10)</f>
        <v>3356188</v>
      </c>
      <c r="E11" s="207">
        <f>SUM(E5:E10)</f>
        <v>3201562</v>
      </c>
      <c r="F11" s="207">
        <f>SUM(F5:F10)</f>
        <v>2997326</v>
      </c>
    </row>
    <row r="12" spans="1:6">
      <c r="A12" s="210" t="s">
        <v>24</v>
      </c>
      <c r="B12" s="294"/>
      <c r="C12" s="58"/>
      <c r="D12" s="59"/>
      <c r="E12" s="59"/>
      <c r="F12" s="59"/>
    </row>
    <row r="13" spans="1:6">
      <c r="A13" s="212" t="s">
        <v>25</v>
      </c>
      <c r="B13" s="294"/>
      <c r="C13" s="58"/>
      <c r="D13" s="59"/>
      <c r="E13" s="59"/>
      <c r="F13" s="59"/>
    </row>
    <row r="14" spans="1:6">
      <c r="A14" s="213" t="s">
        <v>99</v>
      </c>
      <c r="B14" s="294"/>
      <c r="C14" s="58"/>
      <c r="D14" s="59"/>
      <c r="E14" s="59"/>
      <c r="F14" s="59"/>
    </row>
    <row r="15" spans="1:6" ht="22.5">
      <c r="A15" s="455" t="s">
        <v>320</v>
      </c>
      <c r="B15" s="294">
        <v>107188</v>
      </c>
      <c r="C15" s="60">
        <v>90592</v>
      </c>
      <c r="D15" s="294">
        <v>93199</v>
      </c>
      <c r="E15" s="294">
        <v>95437</v>
      </c>
      <c r="F15" s="294">
        <v>97825</v>
      </c>
    </row>
    <row r="16" spans="1:6">
      <c r="A16" s="214" t="s">
        <v>88</v>
      </c>
      <c r="B16" s="294">
        <v>21820</v>
      </c>
      <c r="C16" s="60">
        <v>24020</v>
      </c>
      <c r="D16" s="294">
        <v>26583</v>
      </c>
      <c r="E16" s="294">
        <v>27204</v>
      </c>
      <c r="F16" s="294">
        <v>26094</v>
      </c>
    </row>
    <row r="17" spans="1:6">
      <c r="A17" s="214" t="s">
        <v>26</v>
      </c>
      <c r="B17" s="294">
        <v>3532</v>
      </c>
      <c r="C17" s="60">
        <v>3000</v>
      </c>
      <c r="D17" s="294">
        <v>3000</v>
      </c>
      <c r="E17" s="294">
        <v>3000</v>
      </c>
      <c r="F17" s="294">
        <v>3000</v>
      </c>
    </row>
    <row r="18" spans="1:6">
      <c r="A18" s="213" t="s">
        <v>100</v>
      </c>
      <c r="B18" s="207">
        <f>SUM(B14:B17)</f>
        <v>132540</v>
      </c>
      <c r="C18" s="206">
        <f>SUM(C14:C17)</f>
        <v>117612</v>
      </c>
      <c r="D18" s="207">
        <f>SUM(D14:D17)</f>
        <v>122782</v>
      </c>
      <c r="E18" s="207">
        <f>SUM(E14:E17)</f>
        <v>125641</v>
      </c>
      <c r="F18" s="207">
        <f>SUM(F14:F17)</f>
        <v>126919</v>
      </c>
    </row>
    <row r="19" spans="1:6">
      <c r="A19" s="213" t="s">
        <v>27</v>
      </c>
      <c r="B19" s="294"/>
      <c r="C19" s="58"/>
      <c r="D19" s="59"/>
      <c r="E19" s="59"/>
      <c r="F19" s="59"/>
    </row>
    <row r="20" spans="1:6">
      <c r="A20" s="214" t="s">
        <v>28</v>
      </c>
      <c r="B20" s="294">
        <v>21501</v>
      </c>
      <c r="C20" s="60">
        <v>0</v>
      </c>
      <c r="D20" s="294">
        <v>0</v>
      </c>
      <c r="E20" s="294">
        <v>0</v>
      </c>
      <c r="F20" s="294">
        <v>0</v>
      </c>
    </row>
    <row r="21" spans="1:6">
      <c r="A21" s="213" t="s">
        <v>29</v>
      </c>
      <c r="B21" s="207">
        <f>SUM(B20:B20)</f>
        <v>21501</v>
      </c>
      <c r="C21" s="206">
        <f>SUM(C20:C20)</f>
        <v>0</v>
      </c>
      <c r="D21" s="207">
        <f>SUM(D20:D20)</f>
        <v>0</v>
      </c>
      <c r="E21" s="207">
        <f>SUM(E20:E20)</f>
        <v>0</v>
      </c>
      <c r="F21" s="207">
        <f>SUM(F20:F20)</f>
        <v>0</v>
      </c>
    </row>
    <row r="22" spans="1:6">
      <c r="A22" s="210" t="s">
        <v>30</v>
      </c>
      <c r="B22" s="207">
        <f>B21+B18</f>
        <v>154041</v>
      </c>
      <c r="C22" s="206">
        <f>C21+C18</f>
        <v>117612</v>
      </c>
      <c r="D22" s="207">
        <f>D21+D18</f>
        <v>122782</v>
      </c>
      <c r="E22" s="207">
        <f>E21+E18</f>
        <v>125641</v>
      </c>
      <c r="F22" s="207">
        <f>F21+F18</f>
        <v>126919</v>
      </c>
    </row>
    <row r="23" spans="1:6">
      <c r="A23" s="210" t="s">
        <v>207</v>
      </c>
      <c r="B23" s="59"/>
      <c r="C23" s="58"/>
      <c r="D23" s="59"/>
      <c r="E23" s="59"/>
      <c r="F23" s="59"/>
    </row>
    <row r="24" spans="1:6">
      <c r="A24" s="209" t="s">
        <v>206</v>
      </c>
      <c r="B24" s="207">
        <f>B22-B11</f>
        <v>-3374152</v>
      </c>
      <c r="C24" s="206">
        <f>C22-C11</f>
        <v>-3357351</v>
      </c>
      <c r="D24" s="207">
        <f>D22-D11</f>
        <v>-3233406</v>
      </c>
      <c r="E24" s="207">
        <f>E22-E11</f>
        <v>-3075921</v>
      </c>
      <c r="F24" s="207">
        <f>F22-F11</f>
        <v>-2870407</v>
      </c>
    </row>
    <row r="25" spans="1:6">
      <c r="A25" s="211" t="s">
        <v>12</v>
      </c>
      <c r="B25" s="294">
        <v>3197797</v>
      </c>
      <c r="C25" s="60">
        <v>3183560</v>
      </c>
      <c r="D25" s="294">
        <v>3065153</v>
      </c>
      <c r="E25" s="294">
        <v>2913029</v>
      </c>
      <c r="F25" s="294">
        <v>2712706</v>
      </c>
    </row>
    <row r="26" spans="1:6" ht="22.5">
      <c r="A26" s="253" t="s">
        <v>321</v>
      </c>
      <c r="B26" s="207">
        <f>SUM(B24:B25)</f>
        <v>-176355</v>
      </c>
      <c r="C26" s="206">
        <f>SUM(C24:C25)</f>
        <v>-173791</v>
      </c>
      <c r="D26" s="208">
        <f>SUM(D24:D25)</f>
        <v>-168253</v>
      </c>
      <c r="E26" s="207">
        <f>SUM(E24:E25)</f>
        <v>-162892</v>
      </c>
      <c r="F26" s="207">
        <f>SUM(F24:F25)</f>
        <v>-157701</v>
      </c>
    </row>
    <row r="27" spans="1:6" ht="22.5">
      <c r="A27" s="480" t="s">
        <v>322</v>
      </c>
      <c r="B27" s="294"/>
      <c r="C27" s="58"/>
      <c r="D27" s="294"/>
      <c r="E27" s="294"/>
      <c r="F27" s="294"/>
    </row>
    <row r="28" spans="1:6" ht="22.5">
      <c r="A28" s="110" t="s">
        <v>323</v>
      </c>
      <c r="B28" s="294">
        <v>-23</v>
      </c>
      <c r="C28" s="60">
        <v>0</v>
      </c>
      <c r="D28" s="294">
        <v>0</v>
      </c>
      <c r="E28" s="294">
        <v>0</v>
      </c>
      <c r="F28" s="294">
        <v>0</v>
      </c>
    </row>
    <row r="29" spans="1:6" ht="22.5">
      <c r="A29" s="480" t="s">
        <v>324</v>
      </c>
      <c r="B29" s="207">
        <f>SUM(B28:B28)</f>
        <v>-23</v>
      </c>
      <c r="C29" s="206">
        <f>SUM(C28:C28)</f>
        <v>0</v>
      </c>
      <c r="D29" s="207">
        <f>SUM(D28:D28)</f>
        <v>0</v>
      </c>
      <c r="E29" s="207">
        <f>SUM(E28:E28)</f>
        <v>0</v>
      </c>
      <c r="F29" s="207">
        <f>SUM(F28:F28)</f>
        <v>0</v>
      </c>
    </row>
    <row r="30" spans="1:6" ht="33.75">
      <c r="A30" s="254" t="s">
        <v>325</v>
      </c>
      <c r="B30" s="207">
        <f>B29+B26</f>
        <v>-176378</v>
      </c>
      <c r="C30" s="206">
        <f>C29+C26</f>
        <v>-173791</v>
      </c>
      <c r="D30" s="207">
        <f>D29+D26</f>
        <v>-168253</v>
      </c>
      <c r="E30" s="207">
        <f>E29+E26</f>
        <v>-162892</v>
      </c>
      <c r="F30" s="207">
        <f>F29+F26</f>
        <v>-157701</v>
      </c>
    </row>
    <row r="31" spans="1:6">
      <c r="A31" s="18"/>
      <c r="B31" s="14"/>
      <c r="C31" s="15"/>
      <c r="D31" s="14"/>
      <c r="E31" s="14"/>
      <c r="F31" s="14"/>
    </row>
    <row r="32" spans="1:6" s="45" customFormat="1">
      <c r="A32" s="508" t="s">
        <v>177</v>
      </c>
      <c r="B32" s="508"/>
      <c r="C32" s="508"/>
      <c r="D32" s="508"/>
      <c r="E32" s="508"/>
      <c r="F32" s="508"/>
    </row>
    <row r="33" spans="1:6" s="45" customFormat="1">
      <c r="A33" s="95" t="s">
        <v>119</v>
      </c>
      <c r="B33" s="96"/>
      <c r="C33" s="96"/>
      <c r="D33" s="96"/>
      <c r="E33" s="96"/>
      <c r="F33" s="96"/>
    </row>
    <row r="34" spans="1:6" s="45" customFormat="1" ht="22.5">
      <c r="A34" s="105"/>
      <c r="B34" s="362" t="s">
        <v>116</v>
      </c>
      <c r="C34" s="363" t="s">
        <v>117</v>
      </c>
      <c r="D34" s="362" t="s">
        <v>118</v>
      </c>
      <c r="E34" s="362" t="s">
        <v>135</v>
      </c>
      <c r="F34" s="362" t="s">
        <v>184</v>
      </c>
    </row>
    <row r="35" spans="1:6" s="45" customFormat="1" ht="57.75" customHeight="1">
      <c r="A35" s="255" t="s">
        <v>326</v>
      </c>
      <c r="B35" s="364">
        <v>15633</v>
      </c>
      <c r="C35" s="72">
        <v>0</v>
      </c>
      <c r="D35" s="364">
        <v>0</v>
      </c>
      <c r="E35" s="364">
        <v>0</v>
      </c>
      <c r="F35" s="364">
        <v>0</v>
      </c>
    </row>
    <row r="36" spans="1:6" s="45" customFormat="1" ht="45">
      <c r="A36" s="256" t="s">
        <v>327</v>
      </c>
      <c r="B36" s="46">
        <v>192011</v>
      </c>
      <c r="C36" s="60">
        <v>173791</v>
      </c>
      <c r="D36" s="46">
        <v>168253</v>
      </c>
      <c r="E36" s="46">
        <v>162892</v>
      </c>
      <c r="F36" s="46">
        <v>157701</v>
      </c>
    </row>
    <row r="37" spans="1:6" s="45" customFormat="1" ht="33.75">
      <c r="A37" s="257" t="s">
        <v>328</v>
      </c>
      <c r="B37" s="365">
        <f>B30</f>
        <v>-176378</v>
      </c>
      <c r="C37" s="456">
        <f>C30</f>
        <v>-173791</v>
      </c>
      <c r="D37" s="365">
        <f>D30</f>
        <v>-168253</v>
      </c>
      <c r="E37" s="365">
        <f>E30</f>
        <v>-162892</v>
      </c>
      <c r="F37" s="365">
        <f>F30</f>
        <v>-157701</v>
      </c>
    </row>
    <row r="38" spans="1:6" ht="66" customHeight="1">
      <c r="A38" s="509" t="s">
        <v>416</v>
      </c>
      <c r="B38" s="509"/>
      <c r="C38" s="509"/>
      <c r="D38" s="509"/>
      <c r="E38" s="509"/>
      <c r="F38" s="509"/>
    </row>
    <row r="39" spans="1:6">
      <c r="A39" s="510" t="s">
        <v>415</v>
      </c>
      <c r="B39" s="510"/>
      <c r="C39" s="510"/>
      <c r="D39" s="510"/>
      <c r="E39" s="510"/>
      <c r="F39" s="510"/>
    </row>
  </sheetData>
  <mergeCells count="4">
    <mergeCell ref="A1:F1"/>
    <mergeCell ref="A32:F32"/>
    <mergeCell ref="A38:F38"/>
    <mergeCell ref="A39:F39"/>
  </mergeCells>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F40"/>
  <sheetViews>
    <sheetView showGridLines="0" zoomScaleNormal="100" zoomScaleSheetLayoutView="100" workbookViewId="0"/>
  </sheetViews>
  <sheetFormatPr defaultColWidth="8" defaultRowHeight="11.25" customHeight="1"/>
  <cols>
    <col min="1" max="1" width="25.140625" style="74" customWidth="1"/>
    <col min="2" max="6" width="8.7109375" style="369" customWidth="1"/>
    <col min="7" max="16384" width="8" style="74"/>
  </cols>
  <sheetData>
    <row r="1" spans="1:6" ht="10.5" customHeight="1">
      <c r="A1" s="73" t="s">
        <v>163</v>
      </c>
      <c r="B1" s="368"/>
      <c r="C1" s="368"/>
      <c r="D1" s="368"/>
      <c r="E1" s="368"/>
    </row>
    <row r="2" spans="1:6" ht="10.5" customHeight="1">
      <c r="A2" s="75"/>
    </row>
    <row r="3" spans="1:6" ht="45">
      <c r="A3" s="104"/>
      <c r="B3" s="181" t="s">
        <v>200</v>
      </c>
      <c r="C3" s="182" t="s">
        <v>208</v>
      </c>
      <c r="D3" s="181" t="s">
        <v>209</v>
      </c>
      <c r="E3" s="181" t="s">
        <v>210</v>
      </c>
      <c r="F3" s="181" t="s">
        <v>211</v>
      </c>
    </row>
    <row r="4" spans="1:6" ht="11.25" customHeight="1">
      <c r="A4" s="61" t="s">
        <v>34</v>
      </c>
      <c r="B4" s="356"/>
      <c r="C4" s="370"/>
      <c r="D4" s="356"/>
      <c r="E4" s="356"/>
      <c r="F4" s="356"/>
    </row>
    <row r="5" spans="1:6" ht="11.25" customHeight="1">
      <c r="A5" s="221" t="s">
        <v>35</v>
      </c>
      <c r="B5" s="356"/>
      <c r="C5" s="370"/>
      <c r="D5" s="356"/>
      <c r="E5" s="356"/>
      <c r="F5" s="356"/>
    </row>
    <row r="6" spans="1:6" ht="11.25" customHeight="1">
      <c r="A6" s="219" t="s">
        <v>113</v>
      </c>
      <c r="B6" s="356">
        <v>23115</v>
      </c>
      <c r="C6" s="370">
        <f>22535+580</f>
        <v>23115</v>
      </c>
      <c r="D6" s="356">
        <v>23115</v>
      </c>
      <c r="E6" s="356">
        <v>23115</v>
      </c>
      <c r="F6" s="356">
        <v>23115</v>
      </c>
    </row>
    <row r="7" spans="1:6" ht="11.25" customHeight="1">
      <c r="A7" s="222" t="s">
        <v>85</v>
      </c>
      <c r="B7" s="356">
        <v>431755</v>
      </c>
      <c r="C7" s="370">
        <f>404218-580</f>
        <v>403638</v>
      </c>
      <c r="D7" s="356">
        <v>439211</v>
      </c>
      <c r="E7" s="356">
        <v>461179</v>
      </c>
      <c r="F7" s="356">
        <v>474938</v>
      </c>
    </row>
    <row r="8" spans="1:6" ht="11.25" customHeight="1">
      <c r="A8" s="226" t="s">
        <v>36</v>
      </c>
      <c r="B8" s="371">
        <f>SUM(B5:B7)</f>
        <v>454870</v>
      </c>
      <c r="C8" s="372">
        <f>SUM(C5:C7)</f>
        <v>426753</v>
      </c>
      <c r="D8" s="371">
        <f>SUM(D5:D7)</f>
        <v>462326</v>
      </c>
      <c r="E8" s="371">
        <f>SUM(E5:E7)</f>
        <v>484294</v>
      </c>
      <c r="F8" s="371">
        <f>SUM(F5:F7)</f>
        <v>498053</v>
      </c>
    </row>
    <row r="9" spans="1:6" ht="11.25" customHeight="1">
      <c r="A9" s="221" t="s">
        <v>37</v>
      </c>
      <c r="B9" s="356"/>
      <c r="C9" s="370"/>
      <c r="D9" s="356"/>
      <c r="E9" s="356"/>
      <c r="F9" s="356"/>
    </row>
    <row r="10" spans="1:6" ht="11.25" customHeight="1">
      <c r="A10" s="219" t="s">
        <v>38</v>
      </c>
      <c r="B10" s="356">
        <v>211310</v>
      </c>
      <c r="C10" s="370">
        <v>206697</v>
      </c>
      <c r="D10" s="356">
        <v>256454</v>
      </c>
      <c r="E10" s="356">
        <v>274040</v>
      </c>
      <c r="F10" s="356">
        <v>293509</v>
      </c>
    </row>
    <row r="11" spans="1:6" ht="11.25" customHeight="1">
      <c r="A11" s="219" t="s">
        <v>97</v>
      </c>
      <c r="B11" s="356">
        <v>85389</v>
      </c>
      <c r="C11" s="370">
        <v>65422</v>
      </c>
      <c r="D11" s="356">
        <v>56611</v>
      </c>
      <c r="E11" s="356">
        <v>48248</v>
      </c>
      <c r="F11" s="356">
        <v>40319</v>
      </c>
    </row>
    <row r="12" spans="1:6" ht="11.25" customHeight="1">
      <c r="A12" s="219" t="s">
        <v>39</v>
      </c>
      <c r="B12" s="356">
        <v>497714</v>
      </c>
      <c r="C12" s="370">
        <v>535182</v>
      </c>
      <c r="D12" s="356">
        <v>456523</v>
      </c>
      <c r="E12" s="356">
        <v>403025</v>
      </c>
      <c r="F12" s="356">
        <v>352896</v>
      </c>
    </row>
    <row r="13" spans="1:6" ht="11.25" customHeight="1">
      <c r="A13" s="219" t="s">
        <v>102</v>
      </c>
      <c r="B13" s="356">
        <v>89367</v>
      </c>
      <c r="C13" s="370">
        <v>93861</v>
      </c>
      <c r="D13" s="356">
        <v>88488</v>
      </c>
      <c r="E13" s="356">
        <v>84208</v>
      </c>
      <c r="F13" s="356">
        <v>82482</v>
      </c>
    </row>
    <row r="14" spans="1:6" ht="11.25" customHeight="1">
      <c r="A14" s="221" t="s">
        <v>40</v>
      </c>
      <c r="B14" s="371">
        <f>SUM(B10:B13)</f>
        <v>883780</v>
      </c>
      <c r="C14" s="372">
        <f>SUM(C10:C13)</f>
        <v>901162</v>
      </c>
      <c r="D14" s="371">
        <f>SUM(D10:D13)</f>
        <v>858076</v>
      </c>
      <c r="E14" s="371">
        <f>SUM(E10:E13)</f>
        <v>809521</v>
      </c>
      <c r="F14" s="371">
        <f>SUM(F10:F13)</f>
        <v>769206</v>
      </c>
    </row>
    <row r="15" spans="1:6" ht="11.25" customHeight="1">
      <c r="A15" s="64" t="s">
        <v>41</v>
      </c>
      <c r="B15" s="371">
        <f>B14+B8</f>
        <v>1338650</v>
      </c>
      <c r="C15" s="372">
        <f t="shared" ref="C15:F15" si="0">C14+C8</f>
        <v>1327915</v>
      </c>
      <c r="D15" s="371">
        <f t="shared" si="0"/>
        <v>1320402</v>
      </c>
      <c r="E15" s="371">
        <f t="shared" si="0"/>
        <v>1293815</v>
      </c>
      <c r="F15" s="371">
        <f t="shared" si="0"/>
        <v>1267259</v>
      </c>
    </row>
    <row r="16" spans="1:6" ht="11.25" customHeight="1">
      <c r="A16" s="99" t="s">
        <v>42</v>
      </c>
      <c r="B16" s="356"/>
      <c r="C16" s="370"/>
      <c r="D16" s="356"/>
      <c r="E16" s="356"/>
      <c r="F16" s="356"/>
    </row>
    <row r="17" spans="1:6" ht="11.25" customHeight="1">
      <c r="A17" s="221" t="s">
        <v>46</v>
      </c>
      <c r="B17" s="356"/>
      <c r="C17" s="370"/>
      <c r="D17" s="356"/>
      <c r="E17" s="356"/>
      <c r="F17" s="356"/>
    </row>
    <row r="18" spans="1:6" ht="11.25" customHeight="1">
      <c r="A18" s="66" t="s">
        <v>32</v>
      </c>
      <c r="B18" s="356">
        <v>280755</v>
      </c>
      <c r="C18" s="370">
        <v>280757</v>
      </c>
      <c r="D18" s="356">
        <v>279269</v>
      </c>
      <c r="E18" s="356">
        <v>278000</v>
      </c>
      <c r="F18" s="356">
        <v>278352</v>
      </c>
    </row>
    <row r="19" spans="1:6" ht="11.25" customHeight="1">
      <c r="A19" s="66" t="s">
        <v>44</v>
      </c>
      <c r="B19" s="356">
        <v>17948</v>
      </c>
      <c r="C19" s="370">
        <v>18453</v>
      </c>
      <c r="D19" s="356">
        <v>18431</v>
      </c>
      <c r="E19" s="356">
        <v>33730</v>
      </c>
      <c r="F19" s="356">
        <v>41430</v>
      </c>
    </row>
    <row r="20" spans="1:6" ht="11.25" customHeight="1">
      <c r="A20" s="66" t="s">
        <v>103</v>
      </c>
      <c r="B20" s="356">
        <f>91863+15892</f>
        <v>107755</v>
      </c>
      <c r="C20" s="370">
        <v>91866</v>
      </c>
      <c r="D20" s="356">
        <v>91379</v>
      </c>
      <c r="E20" s="356">
        <v>90963</v>
      </c>
      <c r="F20" s="356">
        <v>91079</v>
      </c>
    </row>
    <row r="21" spans="1:6" ht="11.25" customHeight="1">
      <c r="A21" s="221" t="s">
        <v>47</v>
      </c>
      <c r="B21" s="371">
        <f>SUM(B18:B20)</f>
        <v>406458</v>
      </c>
      <c r="C21" s="372">
        <f>SUM(C18:C20)</f>
        <v>391076</v>
      </c>
      <c r="D21" s="371">
        <f>SUM(D18:D20)</f>
        <v>389079</v>
      </c>
      <c r="E21" s="371">
        <f>SUM(E18:E20)</f>
        <v>402693</v>
      </c>
      <c r="F21" s="371">
        <f>SUM(F18:F20)</f>
        <v>410861</v>
      </c>
    </row>
    <row r="22" spans="1:6" ht="11.25" customHeight="1">
      <c r="A22" s="221" t="s">
        <v>43</v>
      </c>
      <c r="B22" s="356"/>
      <c r="C22" s="370"/>
      <c r="D22" s="356"/>
      <c r="E22" s="356"/>
      <c r="F22" s="356"/>
    </row>
    <row r="23" spans="1:6" ht="11.25" customHeight="1">
      <c r="A23" s="66" t="s">
        <v>89</v>
      </c>
      <c r="B23" s="356">
        <v>629701</v>
      </c>
      <c r="C23" s="370">
        <v>653559</v>
      </c>
      <c r="D23" s="356">
        <v>688301</v>
      </c>
      <c r="E23" s="356">
        <v>695181</v>
      </c>
      <c r="F23" s="356">
        <v>702130</v>
      </c>
    </row>
    <row r="24" spans="1:6" ht="11.25" customHeight="1">
      <c r="A24" s="66" t="s">
        <v>112</v>
      </c>
      <c r="B24" s="356">
        <v>30550</v>
      </c>
      <c r="C24" s="370">
        <v>29550</v>
      </c>
      <c r="D24" s="356">
        <v>27005</v>
      </c>
      <c r="E24" s="356">
        <v>24199</v>
      </c>
      <c r="F24" s="356">
        <v>21115</v>
      </c>
    </row>
    <row r="25" spans="1:6" ht="11.25" customHeight="1">
      <c r="A25" s="221" t="s">
        <v>45</v>
      </c>
      <c r="B25" s="371">
        <f>B23+B24</f>
        <v>660251</v>
      </c>
      <c r="C25" s="372">
        <f>C23+C24</f>
        <v>683109</v>
      </c>
      <c r="D25" s="371">
        <f>D23+D24</f>
        <v>715306</v>
      </c>
      <c r="E25" s="371">
        <f>E23+E24</f>
        <v>719380</v>
      </c>
      <c r="F25" s="371">
        <f>F23+F24</f>
        <v>723245</v>
      </c>
    </row>
    <row r="26" spans="1:6" ht="11.25" customHeight="1">
      <c r="A26" s="99" t="s">
        <v>48</v>
      </c>
      <c r="B26" s="373">
        <f>B21+B25</f>
        <v>1066709</v>
      </c>
      <c r="C26" s="374">
        <f t="shared" ref="C26:F26" si="1">C21+C25</f>
        <v>1074185</v>
      </c>
      <c r="D26" s="373">
        <f t="shared" si="1"/>
        <v>1104385</v>
      </c>
      <c r="E26" s="373">
        <f t="shared" si="1"/>
        <v>1122073</v>
      </c>
      <c r="F26" s="373">
        <f t="shared" si="1"/>
        <v>1134106</v>
      </c>
    </row>
    <row r="27" spans="1:6" ht="11.25" customHeight="1">
      <c r="A27" s="76" t="s">
        <v>49</v>
      </c>
      <c r="B27" s="375">
        <f>B15-B26</f>
        <v>271941</v>
      </c>
      <c r="C27" s="376">
        <f>C15-C26</f>
        <v>253730</v>
      </c>
      <c r="D27" s="375">
        <f>D15-D26</f>
        <v>216017</v>
      </c>
      <c r="E27" s="375">
        <f>E15-E26</f>
        <v>171742</v>
      </c>
      <c r="F27" s="375">
        <f>F15-F26</f>
        <v>133153</v>
      </c>
    </row>
    <row r="28" spans="1:6" ht="11.25" customHeight="1">
      <c r="A28" s="81"/>
    </row>
    <row r="30" spans="1:6" ht="11.25" customHeight="1">
      <c r="A30" s="43" t="s">
        <v>164</v>
      </c>
      <c r="B30" s="377"/>
      <c r="C30" s="377"/>
      <c r="D30" s="377"/>
      <c r="E30" s="377"/>
      <c r="F30" s="378"/>
    </row>
    <row r="31" spans="1:6" ht="45.2" customHeight="1">
      <c r="A31" s="104"/>
      <c r="B31" s="181" t="s">
        <v>200</v>
      </c>
      <c r="C31" s="182" t="s">
        <v>208</v>
      </c>
      <c r="D31" s="181" t="s">
        <v>209</v>
      </c>
      <c r="E31" s="181" t="s">
        <v>210</v>
      </c>
      <c r="F31" s="181" t="s">
        <v>211</v>
      </c>
    </row>
    <row r="32" spans="1:6" ht="11.25" customHeight="1">
      <c r="A32" s="99" t="s">
        <v>266</v>
      </c>
      <c r="B32" s="356"/>
      <c r="C32" s="370"/>
      <c r="D32" s="356"/>
      <c r="E32" s="356"/>
      <c r="F32" s="356"/>
    </row>
    <row r="33" spans="1:6" ht="11.25" customHeight="1">
      <c r="A33" s="221" t="s">
        <v>50</v>
      </c>
      <c r="B33" s="356"/>
      <c r="C33" s="370"/>
      <c r="D33" s="356"/>
      <c r="E33" s="356"/>
      <c r="F33" s="356"/>
    </row>
    <row r="34" spans="1:6" ht="11.25" customHeight="1">
      <c r="A34" s="219" t="s">
        <v>51</v>
      </c>
      <c r="B34" s="356">
        <v>1453370</v>
      </c>
      <c r="C34" s="370">
        <v>1609450</v>
      </c>
      <c r="D34" s="356">
        <v>1739990</v>
      </c>
      <c r="E34" s="356">
        <v>1858607</v>
      </c>
      <c r="F34" s="356">
        <v>1977719</v>
      </c>
    </row>
    <row r="35" spans="1:6" ht="11.25" customHeight="1">
      <c r="A35" s="219" t="s">
        <v>52</v>
      </c>
      <c r="B35" s="356">
        <v>115519</v>
      </c>
      <c r="C35" s="370">
        <v>115518</v>
      </c>
      <c r="D35" s="356">
        <v>115518</v>
      </c>
      <c r="E35" s="356">
        <v>115518</v>
      </c>
      <c r="F35" s="356">
        <v>115518</v>
      </c>
    </row>
    <row r="36" spans="1:6" ht="22.5">
      <c r="A36" s="361" t="s">
        <v>329</v>
      </c>
      <c r="B36" s="356">
        <v>-1296948</v>
      </c>
      <c r="C36" s="370">
        <v>-1471238</v>
      </c>
      <c r="D36" s="356">
        <v>-1639491</v>
      </c>
      <c r="E36" s="356">
        <v>-1802383</v>
      </c>
      <c r="F36" s="356">
        <v>-1960084</v>
      </c>
    </row>
    <row r="37" spans="1:6" ht="11.25" customHeight="1">
      <c r="A37" s="224" t="s">
        <v>53</v>
      </c>
      <c r="B37" s="379">
        <f>SUM(B34:B36)</f>
        <v>271941</v>
      </c>
      <c r="C37" s="380">
        <f>SUM(C34:C36)</f>
        <v>253730</v>
      </c>
      <c r="D37" s="379">
        <f>SUM(D34:D36)</f>
        <v>216017</v>
      </c>
      <c r="E37" s="379">
        <f>SUM(E34:E36)</f>
        <v>171742</v>
      </c>
      <c r="F37" s="379">
        <f>SUM(F34:F36)</f>
        <v>133153</v>
      </c>
    </row>
    <row r="38" spans="1:6" ht="11.25" customHeight="1">
      <c r="A38" s="68" t="s">
        <v>101</v>
      </c>
      <c r="B38" s="381">
        <f>B37</f>
        <v>271941</v>
      </c>
      <c r="C38" s="382">
        <f>C37</f>
        <v>253730</v>
      </c>
      <c r="D38" s="381">
        <f>D37</f>
        <v>216017</v>
      </c>
      <c r="E38" s="381">
        <f>E37</f>
        <v>171742</v>
      </c>
      <c r="F38" s="381">
        <f>F37</f>
        <v>133153</v>
      </c>
    </row>
    <row r="39" spans="1:6" ht="11.25" customHeight="1">
      <c r="A39" s="51"/>
    </row>
    <row r="40" spans="1:6" ht="11.25" customHeight="1">
      <c r="A40" s="510" t="s">
        <v>415</v>
      </c>
      <c r="B40" s="510"/>
      <c r="C40" s="510"/>
      <c r="D40" s="510"/>
      <c r="E40" s="510"/>
      <c r="F40" s="510"/>
    </row>
  </sheetData>
  <mergeCells count="1">
    <mergeCell ref="A40:F40"/>
  </mergeCells>
  <phoneticPr fontId="21" type="noConversion"/>
  <pageMargins left="1.4566929133858268" right="1.2598425196850394" top="0.78740157480314965" bottom="0.70866141732283472" header="0.51181102362204722" footer="0.51181102362204722"/>
  <pageSetup paperSize="9" scale="96"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Table 1.1</vt:lpstr>
      <vt:lpstr>Table 1.2</vt:lpstr>
      <vt:lpstr>Table 1.3</vt:lpstr>
      <vt:lpstr>Table 1.4</vt:lpstr>
      <vt:lpstr>Table 1.5</vt:lpstr>
      <vt:lpstr>Table 2.1.1</vt:lpstr>
      <vt:lpstr>Table 3.1</vt:lpstr>
      <vt:lpstr>Table 3.2</vt:lpstr>
      <vt:lpstr>Table 3.3</vt:lpstr>
      <vt:lpstr>Table 3.4</vt:lpstr>
      <vt:lpstr>Table 3.5</vt:lpstr>
      <vt:lpstr>Table 3.6</vt:lpstr>
      <vt:lpstr>Table 3.7</vt:lpstr>
      <vt:lpstr>Table 3.8</vt:lpstr>
      <vt:lpstr>Table 3.9</vt:lpstr>
      <vt:lpstr>Table 3.10</vt:lpstr>
      <vt:lpstr>'Table 1.1'!Print_Area</vt:lpstr>
      <vt:lpstr>'Table 1.2'!Print_Area</vt:lpstr>
      <vt:lpstr>'Table 1.3'!Print_Area</vt:lpstr>
      <vt:lpstr>'Table 1.4'!Print_Area</vt:lpstr>
      <vt:lpstr>'Table 2.1.1'!Print_Area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2018-02-07T00:28:20Z</dcterms:created>
  <dcterms:modified xsi:type="dcterms:W3CDTF">2018-02-07T00:28:31Z</dcterms:modified>
</cp:coreProperties>
</file>