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46" windowWidth="6463" windowHeight="5852" firstSheet="1" activeTab="11"/>
  </bookViews>
  <sheets>
    <sheet name="Table 1.1 NCCE" sheetId="64" r:id="rId1"/>
    <sheet name="Table 1.2" sheetId="66" r:id="rId2"/>
    <sheet name="Table 2.1.1 NCCE" sheetId="67" r:id="rId3"/>
    <sheet name="Table 3.2 NCCE" sheetId="71" r:id="rId4"/>
    <sheet name="Table 3.3" sheetId="26" r:id="rId5"/>
    <sheet name="Table 3.4" sheetId="73" r:id="rId6"/>
    <sheet name="Table 3.5" sheetId="28" r:id="rId7"/>
    <sheet name="Table 3.8" sheetId="72" r:id="rId8"/>
    <sheet name="Table 3.9" sheetId="35" r:id="rId9"/>
    <sheet name="Table 3.10" sheetId="37" r:id="rId10"/>
    <sheet name="Table 3.11" sheetId="76" r:id="rId11"/>
    <sheet name="Table 3.12" sheetId="41" r:id="rId12"/>
  </sheets>
  <definedNames>
    <definedName name="_xlnm._FilterDatabase" localSheetId="4" hidden="1">'Table 3.3'!$A$3:$F$23</definedName>
    <definedName name="_xlnm.Print_Area" localSheetId="0">'Table 1.1 NCCE'!$A$1:$E$19</definedName>
    <definedName name="_xlnm.Print_Area" localSheetId="1">'Table 1.2'!$A$1:$F$13</definedName>
    <definedName name="_xlnm.Print_Area" localSheetId="2">'Table 2.1.1 NCCE'!$A$1:$F$31</definedName>
    <definedName name="_xlnm.Print_Area" localSheetId="9">'Table 3.10'!$A$1:$F$20</definedName>
    <definedName name="_xlnm.Print_Area" localSheetId="10">'Table 3.11'!$A$1:$F$2</definedName>
    <definedName name="_xlnm.Print_Area" localSheetId="11">'Table 3.12'!$A$1:$J$2</definedName>
    <definedName name="_xlnm.Print_Area" localSheetId="3">'Table 3.2 NCCE'!$A$1:$F$21</definedName>
    <definedName name="_xlnm.Print_Area" localSheetId="4">'Table 3.3'!$A$1:$F$29</definedName>
    <definedName name="_xlnm.Print_Area" localSheetId="5">'Table 3.4'!$A$1:$F$16</definedName>
    <definedName name="_xlnm.Print_Area" localSheetId="6">'Table 3.5'!$A$1:$F$18</definedName>
    <definedName name="_xlnm.Print_Area" localSheetId="7">'Table 3.8'!$A$1:$F$15</definedName>
    <definedName name="_xlnm.Print_Area" localSheetId="8">'Table 3.9'!$A$1:$F$19</definedName>
    <definedName name="Z_1E4EBAB2_6872_4520_BF8A_226AAF054257_.wvu.PrintArea" localSheetId="3" hidden="1">'Table 3.2 NCCE'!#REF!</definedName>
    <definedName name="Z_B25D4AC8_47EB_407B_BE70_8908CEF72BED_.wvu.PrintArea" localSheetId="3" hidden="1">'Table 3.2 NCCE'!#REF!</definedName>
    <definedName name="Z_BF9299E5_737A_4E0C_9D41_A753AB534F5C_.wvu.PrintArea" localSheetId="3" hidden="1">'Table 3.2 NCCE'!#REF!</definedName>
    <definedName name="Z_BFB02F83_41B1_44AF_A78B_0A94ECFFD68F_.wvu.PrintArea" localSheetId="3" hidden="1">'Table 3.2 NCCE'!#REF!</definedName>
    <definedName name="Z_D4786556_5610_4637_8BFC_AE78BCCB000A_.wvu.Cols" localSheetId="6" hidden="1">'Table 3.5'!#REF!</definedName>
    <definedName name="Z_E17A761E_E232_4B16_B081_29C59F6C978B_.wvu.Cols" localSheetId="6" hidden="1">'Table 3.5'!#REF!</definedName>
  </definedNames>
  <calcPr calcId="162913" concurrentCalc="0"/>
</workbook>
</file>

<file path=xl/calcChain.xml><?xml version="1.0" encoding="utf-8"?>
<calcChain xmlns="http://schemas.openxmlformats.org/spreadsheetml/2006/main">
  <c r="F24" i="67" l="1"/>
  <c r="E24" i="67"/>
  <c r="D24" i="67"/>
  <c r="C24" i="67"/>
  <c r="F23" i="67"/>
  <c r="E23" i="67"/>
  <c r="D23" i="67"/>
  <c r="C23" i="67"/>
  <c r="B24" i="67"/>
  <c r="F20" i="67"/>
  <c r="E20" i="67"/>
  <c r="D20" i="67"/>
  <c r="C20" i="67"/>
  <c r="F19" i="67"/>
  <c r="E19" i="67"/>
  <c r="D19" i="67"/>
  <c r="C19" i="67"/>
  <c r="B19" i="67"/>
  <c r="B13" i="67"/>
  <c r="B23" i="67"/>
  <c r="B9" i="67"/>
  <c r="B20" i="67"/>
  <c r="F7" i="66"/>
  <c r="E7" i="66"/>
  <c r="D7" i="66"/>
  <c r="C7" i="66"/>
  <c r="F11" i="35"/>
  <c r="E11" i="35"/>
  <c r="D11" i="35"/>
  <c r="C11" i="35"/>
  <c r="F17" i="37"/>
  <c r="E17" i="37"/>
  <c r="D17" i="37"/>
  <c r="C17" i="37"/>
  <c r="B17" i="37"/>
  <c r="F14" i="37"/>
  <c r="E14" i="37"/>
  <c r="D14" i="37"/>
  <c r="C14" i="37"/>
  <c r="B14" i="37"/>
  <c r="F15" i="35"/>
  <c r="E15" i="35"/>
  <c r="D15" i="35"/>
  <c r="B15" i="35"/>
  <c r="C15" i="35"/>
  <c r="B6" i="72"/>
  <c r="B11" i="72"/>
  <c r="B12" i="72"/>
  <c r="F26" i="26"/>
  <c r="E26" i="26"/>
  <c r="D26" i="26"/>
  <c r="C26" i="26"/>
  <c r="B26" i="26"/>
  <c r="B19" i="26"/>
  <c r="F18" i="26"/>
  <c r="F19" i="26"/>
  <c r="E18" i="26"/>
  <c r="E19" i="26"/>
  <c r="D18" i="26"/>
  <c r="D19" i="26"/>
  <c r="C18" i="26"/>
  <c r="C19" i="26"/>
  <c r="B11" i="67"/>
  <c r="E9" i="73"/>
  <c r="E13" i="73"/>
  <c r="D9" i="73"/>
  <c r="D13" i="73"/>
  <c r="C9" i="73"/>
  <c r="C13" i="73"/>
  <c r="B9" i="73"/>
  <c r="B13" i="73"/>
  <c r="E12" i="73"/>
  <c r="D12" i="73"/>
  <c r="C12" i="73"/>
  <c r="B12" i="73"/>
  <c r="A5" i="73"/>
  <c r="F8" i="73"/>
  <c r="F6" i="73"/>
  <c r="F9" i="73"/>
  <c r="F13" i="73"/>
  <c r="F11" i="67"/>
  <c r="E11" i="67"/>
  <c r="D11" i="67"/>
  <c r="C11" i="67"/>
  <c r="B14" i="71"/>
  <c r="B15" i="71"/>
  <c r="B9" i="71"/>
  <c r="D25" i="67"/>
  <c r="E25" i="67"/>
  <c r="F25" i="67"/>
  <c r="D21" i="67"/>
  <c r="E21" i="67"/>
  <c r="F21" i="67"/>
  <c r="D15" i="67"/>
  <c r="E15" i="67"/>
  <c r="F15" i="67"/>
  <c r="C14" i="71"/>
  <c r="C15" i="71"/>
  <c r="C17" i="71"/>
  <c r="C19" i="71"/>
  <c r="C20" i="71"/>
  <c r="D14" i="71"/>
  <c r="D15" i="71"/>
  <c r="E14" i="71"/>
  <c r="E15" i="71"/>
  <c r="F14" i="71"/>
  <c r="F15" i="71"/>
  <c r="C9" i="71"/>
  <c r="D9" i="71"/>
  <c r="E9" i="71"/>
  <c r="F9" i="71"/>
  <c r="C25" i="67"/>
  <c r="B25" i="67"/>
  <c r="C21" i="67"/>
  <c r="B21" i="67"/>
  <c r="C15" i="67"/>
  <c r="B15" i="67"/>
  <c r="F11" i="73"/>
  <c r="F12" i="73"/>
  <c r="F8" i="37"/>
  <c r="F9" i="37"/>
  <c r="E8" i="37"/>
  <c r="E9" i="37"/>
  <c r="D8" i="37"/>
  <c r="D9" i="37"/>
  <c r="C8" i="37"/>
  <c r="C9" i="37"/>
  <c r="B8" i="37"/>
  <c r="B9" i="37"/>
  <c r="F12" i="35"/>
  <c r="F16" i="35"/>
  <c r="E12" i="35"/>
  <c r="E16" i="35"/>
  <c r="D12" i="35"/>
  <c r="D16" i="35"/>
  <c r="C12" i="35"/>
  <c r="C16" i="35"/>
  <c r="B12" i="35"/>
  <c r="B16" i="35"/>
  <c r="F7" i="35"/>
  <c r="F8" i="35"/>
  <c r="E7" i="35"/>
  <c r="E8" i="35"/>
  <c r="D7" i="35"/>
  <c r="D8" i="35"/>
  <c r="C7" i="35"/>
  <c r="C8" i="35"/>
  <c r="B7" i="35"/>
  <c r="B8" i="35"/>
  <c r="F14" i="28"/>
  <c r="E14" i="28"/>
  <c r="D14" i="28"/>
  <c r="C14" i="28"/>
  <c r="B14" i="28"/>
  <c r="F8" i="28"/>
  <c r="E8" i="28"/>
  <c r="D8" i="28"/>
  <c r="C8" i="28"/>
  <c r="B8" i="28"/>
  <c r="F16" i="26"/>
  <c r="F22" i="26"/>
  <c r="E16" i="26"/>
  <c r="E22" i="26"/>
  <c r="D16" i="26"/>
  <c r="D22" i="26"/>
  <c r="C16" i="26"/>
  <c r="B16" i="26"/>
  <c r="B22" i="26"/>
  <c r="F10" i="26"/>
  <c r="E10" i="26"/>
  <c r="D10" i="26"/>
  <c r="D7" i="26"/>
  <c r="D11" i="26"/>
  <c r="C10" i="26"/>
  <c r="B10" i="26"/>
  <c r="F7" i="26"/>
  <c r="E7" i="26"/>
  <c r="C7" i="26"/>
  <c r="B7" i="26"/>
  <c r="F6" i="72"/>
  <c r="F11" i="72"/>
  <c r="F12" i="72"/>
  <c r="E6" i="72"/>
  <c r="E11" i="72"/>
  <c r="E12" i="72"/>
  <c r="D6" i="72"/>
  <c r="D11" i="72"/>
  <c r="D12" i="72"/>
  <c r="C6" i="72"/>
  <c r="C11" i="72"/>
  <c r="C12" i="72"/>
  <c r="D26" i="67"/>
  <c r="E26" i="67"/>
  <c r="C26" i="67"/>
  <c r="F26" i="67"/>
  <c r="E16" i="67"/>
  <c r="B26" i="67"/>
  <c r="C16" i="67"/>
  <c r="F16" i="67"/>
  <c r="D16" i="67"/>
  <c r="B16" i="67"/>
  <c r="B11" i="26"/>
  <c r="B23" i="26"/>
  <c r="C11" i="26"/>
  <c r="E11" i="26"/>
  <c r="F11" i="26"/>
  <c r="F23" i="26"/>
  <c r="E15" i="28"/>
  <c r="F10" i="37"/>
  <c r="C10" i="37"/>
  <c r="D10" i="37"/>
  <c r="E10" i="37"/>
  <c r="B10" i="37"/>
  <c r="C17" i="35"/>
  <c r="B17" i="35"/>
  <c r="D17" i="35"/>
  <c r="F17" i="35"/>
  <c r="C15" i="28"/>
  <c r="F15" i="28"/>
  <c r="D15" i="28"/>
  <c r="B15" i="28"/>
  <c r="C22" i="26"/>
  <c r="F17" i="71"/>
  <c r="F19" i="71"/>
  <c r="F20" i="71"/>
  <c r="B17" i="71"/>
  <c r="B19" i="71"/>
  <c r="B20" i="71"/>
  <c r="E17" i="71"/>
  <c r="E19" i="71"/>
  <c r="E20" i="71"/>
  <c r="D17" i="71"/>
  <c r="D19" i="71"/>
  <c r="D20" i="71"/>
  <c r="E17" i="35"/>
  <c r="E23" i="26"/>
  <c r="D23" i="26"/>
  <c r="C23" i="26"/>
</calcChain>
</file>

<file path=xl/sharedStrings.xml><?xml version="1.0" encoding="utf-8"?>
<sst xmlns="http://schemas.openxmlformats.org/spreadsheetml/2006/main" count="226" uniqueCount="166">
  <si>
    <t xml:space="preserve">Total </t>
  </si>
  <si>
    <t>Departmental appropriation</t>
  </si>
  <si>
    <t>Administered expenses</t>
  </si>
  <si>
    <t>Appropriations</t>
  </si>
  <si>
    <t>Special appropriations</t>
  </si>
  <si>
    <t>Administered</t>
  </si>
  <si>
    <t>Departmental</t>
  </si>
  <si>
    <t>Departmental expenses</t>
  </si>
  <si>
    <t>Total expense measures</t>
  </si>
  <si>
    <t>Revenue from Government</t>
  </si>
  <si>
    <t>Total expenses for Outcome 1</t>
  </si>
  <si>
    <t>Outcome 1 Totals by appropriation type</t>
  </si>
  <si>
    <t>EXPENSES</t>
  </si>
  <si>
    <t>Employee benefits</t>
  </si>
  <si>
    <t>Total expenses</t>
  </si>
  <si>
    <t xml:space="preserve">LESS: </t>
  </si>
  <si>
    <t>OWN-SOURCE INCOME</t>
  </si>
  <si>
    <t>Gains</t>
  </si>
  <si>
    <t>Other gains</t>
  </si>
  <si>
    <t>Total gains</t>
  </si>
  <si>
    <t>Total own-source income</t>
  </si>
  <si>
    <t>Total comprehensive income</t>
  </si>
  <si>
    <t>Suppliers</t>
  </si>
  <si>
    <t>ASSETS</t>
  </si>
  <si>
    <t>Financial assets</t>
  </si>
  <si>
    <t>Total financial assets</t>
  </si>
  <si>
    <t>Non-financial assets</t>
  </si>
  <si>
    <t>Total non-financial assets</t>
  </si>
  <si>
    <t>Total assets</t>
  </si>
  <si>
    <t>LIABILITIES</t>
  </si>
  <si>
    <t>Provisions</t>
  </si>
  <si>
    <t>Employees</t>
  </si>
  <si>
    <t>Total provisions</t>
  </si>
  <si>
    <t>Payables</t>
  </si>
  <si>
    <t>Total payables</t>
  </si>
  <si>
    <t>Total liabilities</t>
  </si>
  <si>
    <t>Net assets</t>
  </si>
  <si>
    <t>OPERATING ACTIVITIES</t>
  </si>
  <si>
    <t>Cash received</t>
  </si>
  <si>
    <t>Total cash received</t>
  </si>
  <si>
    <t>Cash used</t>
  </si>
  <si>
    <t>Total cash used</t>
  </si>
  <si>
    <t>Adjusted opening balance</t>
  </si>
  <si>
    <t>Personal benefits</t>
  </si>
  <si>
    <t>Net GST paid</t>
  </si>
  <si>
    <t>Cash from Official Public Account for:</t>
  </si>
  <si>
    <t>Cash to Official Public Account for:</t>
  </si>
  <si>
    <t>Trade and other receivables</t>
  </si>
  <si>
    <t>Comprehensive income</t>
  </si>
  <si>
    <t>Employee provisions</t>
  </si>
  <si>
    <t>- Appropriations</t>
  </si>
  <si>
    <t>Outcome 1</t>
  </si>
  <si>
    <t>Own-source revenue</t>
  </si>
  <si>
    <t>Total Equity</t>
  </si>
  <si>
    <t>Other non-financial assets</t>
  </si>
  <si>
    <t>Net assets/(liabilities)</t>
  </si>
  <si>
    <t>LESS:</t>
  </si>
  <si>
    <t>Other provisions</t>
  </si>
  <si>
    <t>Non-Corporate Commonwealth Entity</t>
  </si>
  <si>
    <t>2017-18
$'000</t>
  </si>
  <si>
    <t>2018-19
$'000</t>
  </si>
  <si>
    <t>Surplus/(deficit) for the period</t>
  </si>
  <si>
    <t>s74 Retained Revenue Receipts transferred to OPA</t>
  </si>
  <si>
    <t>Net increase/(decrease) in cash held</t>
  </si>
  <si>
    <t>Cash and cash equivalents at the beginning of the reporting period</t>
  </si>
  <si>
    <t>Cash and cash equivalents at the end of the reporting period</t>
  </si>
  <si>
    <t>EXPENSES ADMINISTERED ON BEHALF OF GOVERNMENT</t>
  </si>
  <si>
    <t>Total expenses administered on behalf of Government</t>
  </si>
  <si>
    <t>Total own-source revenue administered on behalf of Government</t>
  </si>
  <si>
    <t>Net cost of/(contribution by) services</t>
  </si>
  <si>
    <t>Total assets administered on behalf of Government</t>
  </si>
  <si>
    <t>Total liabilities administered on behalf of Government</t>
  </si>
  <si>
    <t>2018-19
Forward estimate
$'000</t>
  </si>
  <si>
    <t>Cash and cash equivalents at beginning of reporting period</t>
  </si>
  <si>
    <t>Total cash from Official Public Account</t>
  </si>
  <si>
    <t>Total cash to Official Public Account</t>
  </si>
  <si>
    <t>Cash and cash equivalents at end of reporting period</t>
  </si>
  <si>
    <t>2019-20
$'000</t>
  </si>
  <si>
    <t>2016-17</t>
  </si>
  <si>
    <t>2019-20
Forward estimate
$'000</t>
  </si>
  <si>
    <t>Total departmental annual appropriations</t>
  </si>
  <si>
    <t>Total departmental resourcing</t>
  </si>
  <si>
    <t>Total administered annual appropriations</t>
  </si>
  <si>
    <t>Total administered resourcing</t>
  </si>
  <si>
    <t>Average staffing level (number)</t>
  </si>
  <si>
    <t>Prepared on a resourcing (i.e. appropriations available) basis.</t>
  </si>
  <si>
    <t xml:space="preserve">Please note: All figures shown above are GST exclusive - these may not match figures in the cash flow statement. </t>
  </si>
  <si>
    <t>Administered total</t>
  </si>
  <si>
    <t>Departmental total</t>
  </si>
  <si>
    <t>Prepared on Australian Accounting Standards basis.</t>
  </si>
  <si>
    <t>Table 3.2 Comprehensive income statement (showing net cost of services) for the period ended 30 June</t>
  </si>
  <si>
    <t>Table 3.3: Budgeted departmental balance sheet (as at 30 June)</t>
  </si>
  <si>
    <t>Table 3.5: Budgeted departmental statement of cash flows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</si>
  <si>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</si>
  <si>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</si>
  <si>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</si>
  <si>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Table 3.11: Administered Capital Budget Statement (for the period ended 30 June)</t>
  </si>
  <si>
    <t>Program</t>
  </si>
  <si>
    <t>Additional Estimates for 2017-18 as at Additional Estimates February 2018</t>
  </si>
  <si>
    <t>2017-18</t>
  </si>
  <si>
    <t>Actual 2016-17</t>
  </si>
  <si>
    <t>(a) Appropriation Act (No. 1) 2017-2018 and Appropriation Bill (No. 3) 2017-2018</t>
  </si>
  <si>
    <t>2020-21
$'000</t>
  </si>
  <si>
    <t>Table 1.2 Entity 2017-18 measures since Budget</t>
  </si>
  <si>
    <t>2017-18
Revised estimated expenses
$'000</t>
  </si>
  <si>
    <t>Total expenses for program 1.1</t>
  </si>
  <si>
    <t>2016-17
Actual
expenses
$'000</t>
  </si>
  <si>
    <t>2020-21
Forward
estimate
$'000</t>
  </si>
  <si>
    <t>2019-20
Forward
estimate
$'000</t>
  </si>
  <si>
    <t>2018-19 
Forward
estimate
$'000</t>
  </si>
  <si>
    <t>Actual
available
appropriation
2016-17
$'000</t>
  </si>
  <si>
    <t>Estimate
as at
Budget
2017-18
$'000</t>
  </si>
  <si>
    <t>Proposed
Additional
Estimates
2017-18
$'000</t>
  </si>
  <si>
    <t>Total
estimate at
Additional
Estimates
2017-18
$'000</t>
  </si>
  <si>
    <t>2016-17
Actual
$'000</t>
  </si>
  <si>
    <t>2020-21
Forward estimate
$'000</t>
  </si>
  <si>
    <t>2017-18
Revised budget
$'000</t>
  </si>
  <si>
    <t>services</t>
  </si>
  <si>
    <t>Net cost of / (contribution by)</t>
  </si>
  <si>
    <t>2017-18
Revised
budget
$'000</t>
  </si>
  <si>
    <t>2018-19
Forward
estimate
$'000</t>
  </si>
  <si>
    <t>2019-20
Forward
estimate
$'000</t>
  </si>
  <si>
    <t>2020-21
Forward
estimate
$'000</t>
  </si>
  <si>
    <t>groups held for sale</t>
  </si>
  <si>
    <t>Liabilities included in disposal</t>
  </si>
  <si>
    <t>(a) Equity is the residual interest in assets after the deduction of liabilities</t>
  </si>
  <si>
    <t>Table 3.4:  Departmental statement of changes in equity — summary of movement</t>
  </si>
  <si>
    <t>(Budget Year 2017-18)</t>
  </si>
  <si>
    <t>Retained
earnings 
$'000</t>
  </si>
  <si>
    <t>Asset
revaluation
reserve
$'000</t>
  </si>
  <si>
    <t>Other
reserves
$'000</t>
  </si>
  <si>
    <t>Contributed
equity /
capital
$'000</t>
  </si>
  <si>
    <t>Total
equity
$'000</t>
  </si>
  <si>
    <t>Adjustment for changes in</t>
  </si>
  <si>
    <t>accounting policies</t>
  </si>
  <si>
    <t>Total comprehensive income (loss) attributable to the Australian Government</t>
  </si>
  <si>
    <t>Net cash from / (used by)
operating activities</t>
  </si>
  <si>
    <t>Table 3.12:  Statement of administered asset movements (Budget year 2017-18)</t>
  </si>
  <si>
    <t>Annual appropriations - ordinary annual services (a)</t>
  </si>
  <si>
    <t>Ordinary annual services (Appropriation Act No. 1 and Bill No. 3)</t>
  </si>
  <si>
    <t>Surplus/(deficit) attributable to the Australian Government</t>
  </si>
  <si>
    <t>Total comprehensive income/(loss) attributable to the Australian Government</t>
  </si>
  <si>
    <t>Closing balance attributable to
  the Australian Government</t>
  </si>
  <si>
    <t xml:space="preserve">The IPEA has no budgeted non-financial assets administered on behalf of the Government. </t>
  </si>
  <si>
    <t>The IPEA has no budgeted capital administered on behalf of the Government.</t>
  </si>
  <si>
    <t>Total administered special appropriations (b)</t>
  </si>
  <si>
    <t>Table 1.1: Independent Parliamentary Expenses Authority Resource Statement</t>
  </si>
  <si>
    <t xml:space="preserve">Expense measures </t>
  </si>
  <si>
    <t>(a) The lead entity for Parliamentary Expenses Management System measure is Department of Finance. The full measure description and package details appear in MYEFO under the Finance portfolio.</t>
  </si>
  <si>
    <t>Table 2.1.1:  Budgeted expenses for Outcome 1</t>
  </si>
  <si>
    <t>Outcome 1: Support for current and former Parliamentarians and others as required by the Australian Government through the delivery of, independent oversight and advice on, work resources and travel resources.</t>
  </si>
  <si>
    <t>Program 1.1: Independent Parliamentary Expenses Authority - Travel Oversight and Reporting</t>
  </si>
  <si>
    <t>Parliamentary Entitlements Act 1990</t>
  </si>
  <si>
    <t>Parliamentary Retirement Travel Act 2002</t>
  </si>
  <si>
    <t>(a) Expenses not requiring appropriation in the Budget year is made up of resources provided free of charge by the Department of Finance.</t>
  </si>
  <si>
    <t>Note: Departmental appropriation splits and totals are indicative estimates and may change in the course of the budget year as government priorities change.</t>
  </si>
  <si>
    <t xml:space="preserve">Prepared on a Government Financial Statistics (fiscal) basis. </t>
  </si>
  <si>
    <t>Total resourcing for entity Independent Parliamentary Expenses Authority</t>
  </si>
  <si>
    <t>(b) For further information on special appropriations, please refer to Table 2.1.1 for further information on outcome and program expenses broken down by various funding sources, e.g. annual appropriations and special appropriations.</t>
  </si>
  <si>
    <t>Total</t>
  </si>
  <si>
    <r>
      <t>Expenses not requiring appropriation in the Budget year</t>
    </r>
    <r>
      <rPr>
        <vertAlign val="superscript"/>
        <sz val="8"/>
        <rFont val="Arial"/>
        <family val="2"/>
      </rPr>
      <t xml:space="preserve"> (a)</t>
    </r>
  </si>
  <si>
    <r>
      <t>EQUITY</t>
    </r>
    <r>
      <rPr>
        <b/>
        <vertAlign val="superscript"/>
        <sz val="8"/>
        <color indexed="8"/>
        <rFont val="Arial"/>
        <family val="2"/>
      </rPr>
      <t xml:space="preserve"> (a)</t>
    </r>
  </si>
  <si>
    <t>s74 receipts</t>
  </si>
  <si>
    <r>
      <t xml:space="preserve">Parliamentary Expenses Management System </t>
    </r>
    <r>
      <rPr>
        <vertAlign val="superscript"/>
        <sz val="8"/>
        <rFont val="Arial"/>
        <family val="2"/>
      </rPr>
      <t>(a)</t>
    </r>
  </si>
  <si>
    <t>Retained surplus / 
(accumulated deficit)</t>
  </si>
  <si>
    <t>Balance carried forward from
previous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</si>
</sst>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_);&quot;(&quot;#,##0&quot;)&quot;;&quot;-&quot;_)"/>
    <numFmt numFmtId="165" formatCode="_(* #,##0_);_(* \(#,##0\);_(* &quot;(x)&quot;_);_(@_)"/>
  </numFmts>
  <fonts count="2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vertAlign val="superscript"/>
      <sz val="8"/>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sz val="8"/>
      <color theme="9" tint="-0.249977111117893"/>
      <name val="Arial"/>
      <family val="2"/>
    </font>
    <font>
      <sz val="10"/>
      <color theme="1"/>
      <name val="Arial"/>
      <family val="2"/>
    </font>
    <font>
      <sz val="8"/>
      <color theme="1"/>
      <name val="Arial"/>
      <family val="2"/>
    </font>
    <font>
      <sz val="10"/>
      <color theme="1"/>
      <name val="Book Antiqua"/>
      <family val="1"/>
    </font>
    <font>
      <b/>
      <vertAlign val="superscript"/>
      <sz val="8"/>
      <color indexed="8"/>
      <name val="Arial"/>
      <family val="2"/>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FFFFFF"/>
        <bgColor indexed="64"/>
      </patternFill>
    </fill>
  </fills>
  <borders count="23">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11" fillId="0" borderId="0">
      <alignment vertical="center"/>
    </xf>
    <xf numFmtId="0" fontId="11" fillId="0" borderId="0"/>
    <xf numFmtId="0" fontId="2" fillId="0" borderId="0"/>
    <xf numFmtId="0" fontId="17" fillId="0" borderId="0"/>
    <xf numFmtId="0" fontId="2" fillId="0" borderId="0"/>
    <xf numFmtId="0" fontId="2" fillId="0" borderId="0">
      <alignment vertical="center"/>
    </xf>
    <xf numFmtId="0" fontId="23" fillId="0" borderId="0"/>
  </cellStyleXfs>
  <cellXfs count="309">
    <xf numFmtId="0" fontId="0" fillId="0" borderId="0" xfId="0"/>
    <xf numFmtId="0" fontId="2" fillId="0" borderId="0" xfId="4"/>
    <xf numFmtId="0" fontId="4" fillId="0" borderId="0" xfId="4" applyFont="1" applyAlignment="1">
      <alignment horizontal="right"/>
    </xf>
    <xf numFmtId="0" fontId="4" fillId="0" borderId="0" xfId="4" applyFont="1"/>
    <xf numFmtId="0" fontId="4" fillId="0" borderId="0" xfId="4" applyFont="1" applyBorder="1"/>
    <xf numFmtId="0" fontId="3" fillId="0" borderId="0" xfId="4" applyFont="1" applyFill="1" applyBorder="1"/>
    <xf numFmtId="0" fontId="9" fillId="0" borderId="0" xfId="4" applyFont="1"/>
    <xf numFmtId="0" fontId="3" fillId="0" borderId="0" xfId="4" applyFont="1" applyBorder="1"/>
    <xf numFmtId="0" fontId="9" fillId="0" borderId="0" xfId="4" applyFont="1" applyAlignment="1">
      <alignment horizontal="right"/>
    </xf>
    <xf numFmtId="0" fontId="6" fillId="0" borderId="0" xfId="4" applyFont="1"/>
    <xf numFmtId="0" fontId="4" fillId="0" borderId="0" xfId="4" applyFont="1" applyBorder="1" applyAlignment="1">
      <alignment horizontal="left" indent="1"/>
    </xf>
    <xf numFmtId="0" fontId="4" fillId="0" borderId="0" xfId="4" applyFont="1" applyFill="1"/>
    <xf numFmtId="3" fontId="7" fillId="0" borderId="0" xfId="1" applyNumberFormat="1" applyFont="1" applyBorder="1" applyAlignment="1">
      <alignment vertical="center"/>
    </xf>
    <xf numFmtId="0" fontId="13"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3" fillId="0" borderId="0" xfId="8" applyFont="1" applyBorder="1" applyAlignment="1">
      <alignment horizontal="left" vertical="center"/>
    </xf>
    <xf numFmtId="0" fontId="7" fillId="0" borderId="0" xfId="8" applyFont="1" applyBorder="1" applyAlignment="1">
      <alignment vertical="center"/>
    </xf>
    <xf numFmtId="0" fontId="4" fillId="0" borderId="0" xfId="8" applyFont="1" applyBorder="1" applyAlignment="1">
      <alignment wrapText="1"/>
    </xf>
    <xf numFmtId="0" fontId="13" fillId="0" borderId="0" xfId="8" applyFont="1" applyBorder="1" applyAlignment="1">
      <alignment horizontal="left" vertical="center" wrapText="1"/>
    </xf>
    <xf numFmtId="0" fontId="13" fillId="0" borderId="0" xfId="8" applyFont="1" applyAlignment="1">
      <alignment vertical="center"/>
    </xf>
    <xf numFmtId="0" fontId="8" fillId="0" borderId="0" xfId="8" applyFont="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Fill="1" applyBorder="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Fill="1" applyBorder="1" applyAlignment="1">
      <alignment horizontal="center" vertical="center" wrapText="1"/>
    </xf>
    <xf numFmtId="2" fontId="7" fillId="0" borderId="0" xfId="8" applyNumberFormat="1" applyFont="1" applyFill="1" applyBorder="1" applyAlignment="1">
      <alignment vertical="center"/>
    </xf>
    <xf numFmtId="2" fontId="7" fillId="0" borderId="0" xfId="8" applyNumberFormat="1" applyFont="1" applyBorder="1" applyAlignment="1">
      <alignment vertical="center"/>
    </xf>
    <xf numFmtId="2" fontId="7" fillId="0" borderId="0" xfId="1" applyNumberFormat="1" applyFont="1" applyBorder="1" applyAlignment="1">
      <alignment horizontal="right" vertical="center"/>
    </xf>
    <xf numFmtId="0" fontId="4" fillId="2" borderId="0" xfId="4" applyFont="1" applyFill="1"/>
    <xf numFmtId="0" fontId="2" fillId="0" borderId="0" xfId="4" applyAlignment="1">
      <alignment horizontal="right"/>
    </xf>
    <xf numFmtId="0" fontId="4" fillId="2" borderId="0" xfId="4" applyFont="1" applyFill="1" applyAlignment="1">
      <alignment horizontal="right"/>
    </xf>
    <xf numFmtId="0" fontId="7" fillId="0" borderId="0" xfId="0" applyFont="1" applyBorder="1" applyAlignment="1">
      <alignment vertical="center"/>
    </xf>
    <xf numFmtId="0" fontId="7" fillId="0" borderId="0" xfId="0" applyFont="1" applyBorder="1" applyAlignment="1">
      <alignment horizontal="left" vertical="center" indent="1"/>
    </xf>
    <xf numFmtId="0" fontId="4" fillId="0" borderId="0" xfId="0" applyFont="1" applyBorder="1" applyAlignment="1">
      <alignment horizontal="left"/>
    </xf>
    <xf numFmtId="0" fontId="4" fillId="0" borderId="0" xfId="0" quotePrefix="1" applyFont="1" applyBorder="1" applyAlignment="1">
      <alignment horizontal="left"/>
    </xf>
    <xf numFmtId="0" fontId="7" fillId="0" borderId="0" xfId="0" applyFont="1" applyAlignment="1">
      <alignment horizontal="left" vertical="center" indent="1"/>
    </xf>
    <xf numFmtId="0" fontId="7" fillId="0" borderId="0" xfId="0" applyFont="1" applyAlignment="1">
      <alignment horizontal="left" vertical="center" indent="2"/>
    </xf>
    <xf numFmtId="0" fontId="7" fillId="0" borderId="0" xfId="0" applyFont="1" applyAlignment="1">
      <alignment vertical="center"/>
    </xf>
    <xf numFmtId="0" fontId="3" fillId="0" borderId="0" xfId="0" applyFont="1" applyBorder="1" applyAlignment="1"/>
    <xf numFmtId="0" fontId="3" fillId="0" borderId="0" xfId="5" applyFont="1" applyFill="1"/>
    <xf numFmtId="0" fontId="4" fillId="0" borderId="0" xfId="5" applyFont="1" applyFill="1"/>
    <xf numFmtId="0" fontId="19" fillId="0" borderId="0" xfId="5" applyFont="1" applyFill="1"/>
    <xf numFmtId="0" fontId="18" fillId="0" borderId="0" xfId="5" applyFont="1" applyFill="1"/>
    <xf numFmtId="0" fontId="2" fillId="0" borderId="0" xfId="5" applyFont="1" applyFill="1"/>
    <xf numFmtId="0" fontId="14" fillId="0" borderId="0" xfId="5" applyFont="1" applyFill="1"/>
    <xf numFmtId="0" fontId="4" fillId="0" borderId="0" xfId="5" applyFont="1" applyFill="1" applyAlignment="1">
      <alignment horizontal="left"/>
    </xf>
    <xf numFmtId="2" fontId="13" fillId="0" borderId="0" xfId="8" applyNumberFormat="1" applyFont="1" applyFill="1" applyAlignment="1">
      <alignment vertical="center"/>
    </xf>
    <xf numFmtId="2" fontId="7" fillId="0" borderId="0" xfId="9" applyNumberFormat="1" applyFont="1" applyFill="1" applyBorder="1" applyAlignment="1">
      <alignment horizontal="left" vertical="center" indent="1"/>
    </xf>
    <xf numFmtId="2" fontId="13" fillId="0" borderId="0" xfId="9" applyNumberFormat="1" applyFont="1" applyFill="1" applyBorder="1" applyAlignment="1">
      <alignment horizontal="left" vertical="center" indent="1"/>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3" fillId="0" borderId="0" xfId="8" applyFont="1" applyFill="1" applyAlignment="1">
      <alignment vertical="center"/>
    </xf>
    <xf numFmtId="0" fontId="7" fillId="0" borderId="0" xfId="8" applyFont="1" applyFill="1" applyAlignment="1">
      <alignment vertical="center"/>
    </xf>
    <xf numFmtId="0" fontId="7" fillId="0" borderId="0" xfId="9" applyFont="1" applyAlignment="1">
      <alignment vertical="center"/>
    </xf>
    <xf numFmtId="0" fontId="3" fillId="0" borderId="0" xfId="9" applyFont="1" applyAlignment="1">
      <alignment vertical="center"/>
    </xf>
    <xf numFmtId="0" fontId="13" fillId="0" borderId="0" xfId="9" applyFont="1" applyAlignment="1">
      <alignment vertical="center"/>
    </xf>
    <xf numFmtId="0" fontId="7" fillId="0" borderId="0" xfId="9" applyFont="1" applyBorder="1" applyAlignment="1">
      <alignment vertical="center"/>
    </xf>
    <xf numFmtId="0" fontId="8" fillId="0" borderId="0" xfId="9" applyFont="1" applyAlignment="1">
      <alignment vertical="center"/>
    </xf>
    <xf numFmtId="164" fontId="3" fillId="0" borderId="0" xfId="9" applyNumberFormat="1" applyFont="1" applyAlignment="1">
      <alignment vertical="center"/>
    </xf>
    <xf numFmtId="164" fontId="4" fillId="0" borderId="0" xfId="5" applyNumberFormat="1" applyFont="1" applyFill="1" applyAlignment="1">
      <alignment horizontal="left"/>
    </xf>
    <xf numFmtId="165" fontId="4" fillId="3" borderId="0" xfId="4" applyNumberFormat="1" applyFont="1" applyFill="1" applyBorder="1"/>
    <xf numFmtId="165" fontId="4" fillId="2" borderId="0" xfId="4" applyNumberFormat="1" applyFont="1" applyFill="1" applyBorder="1"/>
    <xf numFmtId="165" fontId="4" fillId="2" borderId="0" xfId="4" applyNumberFormat="1" applyFont="1" applyFill="1" applyBorder="1" applyAlignment="1">
      <alignment horizontal="right"/>
    </xf>
    <xf numFmtId="165" fontId="4" fillId="3" borderId="0" xfId="4" applyNumberFormat="1" applyFont="1" applyFill="1" applyBorder="1" applyAlignment="1">
      <alignment horizontal="right"/>
    </xf>
    <xf numFmtId="164" fontId="7" fillId="0" borderId="0" xfId="1" applyNumberFormat="1" applyFont="1" applyFill="1" applyBorder="1" applyAlignment="1">
      <alignment horizontal="right" vertical="center"/>
    </xf>
    <xf numFmtId="164" fontId="3" fillId="0" borderId="0" xfId="3" applyNumberFormat="1" applyFont="1" applyBorder="1" applyAlignment="1">
      <alignment horizontal="left" vertical="center" wrapText="1" indent="1"/>
    </xf>
    <xf numFmtId="164" fontId="13" fillId="0" borderId="2" xfId="1" applyNumberFormat="1" applyFont="1" applyBorder="1" applyAlignment="1">
      <alignment vertical="center"/>
    </xf>
    <xf numFmtId="164" fontId="13" fillId="3" borderId="2" xfId="1" applyNumberFormat="1" applyFont="1" applyFill="1" applyBorder="1" applyAlignment="1">
      <alignment vertical="center"/>
    </xf>
    <xf numFmtId="164" fontId="13" fillId="3" borderId="0" xfId="1" applyNumberFormat="1" applyFont="1" applyFill="1" applyBorder="1" applyAlignment="1">
      <alignment vertical="center"/>
    </xf>
    <xf numFmtId="164" fontId="4" fillId="0" borderId="0" xfId="9" applyNumberFormat="1" applyFont="1" applyFill="1" applyBorder="1" applyAlignment="1">
      <alignment horizontal="right"/>
    </xf>
    <xf numFmtId="164" fontId="3" fillId="3" borderId="0" xfId="9" applyNumberFormat="1" applyFont="1" applyFill="1" applyBorder="1" applyAlignment="1">
      <alignment horizontal="right"/>
    </xf>
    <xf numFmtId="164" fontId="3" fillId="0" borderId="0" xfId="9" applyNumberFormat="1" applyFont="1" applyFill="1" applyBorder="1" applyAlignment="1">
      <alignment horizontal="right"/>
    </xf>
    <xf numFmtId="164" fontId="4" fillId="3" borderId="0" xfId="9" applyNumberFormat="1" applyFont="1" applyFill="1" applyBorder="1" applyAlignment="1">
      <alignment horizontal="right"/>
    </xf>
    <xf numFmtId="164" fontId="13" fillId="0" borderId="0" xfId="3" applyNumberFormat="1" applyFont="1" applyBorder="1" applyAlignment="1">
      <alignment vertical="center"/>
    </xf>
    <xf numFmtId="164" fontId="7" fillId="0" borderId="0" xfId="1" applyNumberFormat="1" applyFont="1" applyBorder="1" applyAlignment="1">
      <alignment vertical="center"/>
    </xf>
    <xf numFmtId="164" fontId="7" fillId="3" borderId="0" xfId="1" applyNumberFormat="1" applyFont="1" applyFill="1" applyBorder="1" applyAlignment="1">
      <alignment vertical="center"/>
    </xf>
    <xf numFmtId="164" fontId="7" fillId="0" borderId="0" xfId="9" applyNumberFormat="1" applyFont="1" applyBorder="1" applyAlignment="1">
      <alignment horizontal="left" vertical="center" indent="1"/>
    </xf>
    <xf numFmtId="164" fontId="13" fillId="0" borderId="0" xfId="9" applyNumberFormat="1" applyFont="1" applyBorder="1" applyAlignment="1">
      <alignment vertical="center"/>
    </xf>
    <xf numFmtId="164" fontId="7" fillId="0" borderId="1" xfId="1" applyNumberFormat="1" applyFont="1" applyBorder="1" applyAlignment="1">
      <alignment vertical="center"/>
    </xf>
    <xf numFmtId="164" fontId="7" fillId="3" borderId="1" xfId="1" applyNumberFormat="1" applyFont="1" applyFill="1" applyBorder="1" applyAlignment="1">
      <alignment vertical="center"/>
    </xf>
    <xf numFmtId="164" fontId="13" fillId="0" borderId="0" xfId="9" applyNumberFormat="1" applyFont="1" applyBorder="1" applyAlignment="1">
      <alignment horizontal="left" vertical="center"/>
    </xf>
    <xf numFmtId="164" fontId="7" fillId="0" borderId="0" xfId="3" applyNumberFormat="1" applyFont="1" applyBorder="1" applyAlignment="1">
      <alignment horizontal="left" vertical="center" indent="2"/>
    </xf>
    <xf numFmtId="164" fontId="13" fillId="0" borderId="0" xfId="1" applyNumberFormat="1" applyFont="1" applyBorder="1" applyAlignment="1">
      <alignment vertical="center"/>
    </xf>
    <xf numFmtId="164" fontId="4" fillId="0" borderId="0" xfId="9" applyNumberFormat="1" applyFont="1" applyBorder="1" applyAlignment="1">
      <alignment horizontal="left" vertical="center" indent="1"/>
    </xf>
    <xf numFmtId="164" fontId="13" fillId="0" borderId="0" xfId="3" applyNumberFormat="1" applyFont="1" applyBorder="1" applyAlignment="1">
      <alignment horizontal="left" vertical="center"/>
    </xf>
    <xf numFmtId="164" fontId="13" fillId="0" borderId="5" xfId="1" applyNumberFormat="1" applyFont="1" applyBorder="1" applyAlignment="1">
      <alignment vertical="center"/>
    </xf>
    <xf numFmtId="164" fontId="13" fillId="3" borderId="5" xfId="1" applyNumberFormat="1" applyFont="1" applyFill="1" applyBorder="1" applyAlignment="1">
      <alignment vertical="center"/>
    </xf>
    <xf numFmtId="164" fontId="7" fillId="4" borderId="0" xfId="1" applyNumberFormat="1" applyFont="1" applyFill="1" applyBorder="1" applyAlignment="1">
      <alignment vertical="center"/>
    </xf>
    <xf numFmtId="164" fontId="7" fillId="0" borderId="0" xfId="1" applyNumberFormat="1" applyFont="1" applyFill="1" applyBorder="1" applyAlignment="1">
      <alignment vertical="center"/>
    </xf>
    <xf numFmtId="164" fontId="13" fillId="0" borderId="4" xfId="9" applyNumberFormat="1" applyFont="1" applyBorder="1" applyAlignment="1">
      <alignment vertical="center"/>
    </xf>
    <xf numFmtId="164" fontId="13" fillId="0" borderId="0" xfId="9" applyNumberFormat="1" applyFont="1" applyFill="1" applyBorder="1" applyAlignment="1">
      <alignment horizontal="left" vertical="center" wrapText="1"/>
    </xf>
    <xf numFmtId="164" fontId="7" fillId="0" borderId="0" xfId="9" applyNumberFormat="1" applyFont="1" applyFill="1" applyBorder="1" applyAlignment="1">
      <alignment horizontal="left" vertical="center" indent="1"/>
    </xf>
    <xf numFmtId="164" fontId="7" fillId="0" borderId="0" xfId="9" applyNumberFormat="1" applyFont="1" applyFill="1" applyBorder="1" applyAlignment="1">
      <alignment horizontal="left" vertical="center" indent="2"/>
    </xf>
    <xf numFmtId="164" fontId="7" fillId="0" borderId="0" xfId="9" applyNumberFormat="1" applyFont="1" applyAlignment="1">
      <alignment vertical="center"/>
    </xf>
    <xf numFmtId="164" fontId="13" fillId="0" borderId="4" xfId="9" applyNumberFormat="1" applyFont="1" applyBorder="1" applyAlignment="1">
      <alignment horizontal="left" vertical="center"/>
    </xf>
    <xf numFmtId="164" fontId="13" fillId="3" borderId="2" xfId="9" applyNumberFormat="1" applyFont="1" applyFill="1" applyBorder="1" applyAlignment="1">
      <alignment vertical="center"/>
    </xf>
    <xf numFmtId="164" fontId="13" fillId="0" borderId="0" xfId="8" applyNumberFormat="1" applyFont="1" applyFill="1" applyAlignment="1">
      <alignment vertical="center"/>
    </xf>
    <xf numFmtId="164" fontId="7" fillId="0" borderId="0" xfId="8" applyNumberFormat="1" applyFont="1" applyFill="1" applyAlignment="1">
      <alignment vertical="center"/>
    </xf>
    <xf numFmtId="164" fontId="7" fillId="0" borderId="0" xfId="8" applyNumberFormat="1" applyFont="1" applyAlignment="1">
      <alignment vertical="center"/>
    </xf>
    <xf numFmtId="164" fontId="13" fillId="0" borderId="0" xfId="8" applyNumberFormat="1" applyFont="1" applyAlignment="1">
      <alignment vertical="center"/>
    </xf>
    <xf numFmtId="164" fontId="13" fillId="0" borderId="6" xfId="1" applyNumberFormat="1" applyFont="1" applyBorder="1" applyAlignment="1">
      <alignment vertical="center"/>
    </xf>
    <xf numFmtId="164" fontId="13" fillId="3" borderId="6" xfId="1" applyNumberFormat="1" applyFont="1" applyFill="1" applyBorder="1" applyAlignment="1">
      <alignment vertical="center"/>
    </xf>
    <xf numFmtId="164" fontId="8" fillId="0" borderId="0" xfId="8" applyNumberFormat="1" applyFont="1" applyAlignment="1">
      <alignment vertical="center"/>
    </xf>
    <xf numFmtId="164" fontId="13" fillId="0" borderId="3" xfId="1" applyNumberFormat="1" applyFont="1" applyBorder="1" applyAlignment="1">
      <alignment vertical="center"/>
    </xf>
    <xf numFmtId="0" fontId="4" fillId="0" borderId="0" xfId="4" applyNumberFormat="1" applyFont="1" applyBorder="1"/>
    <xf numFmtId="0" fontId="4" fillId="0" borderId="0" xfId="4" applyNumberFormat="1" applyFont="1" applyBorder="1" applyAlignment="1">
      <alignment horizontal="center"/>
    </xf>
    <xf numFmtId="164" fontId="9" fillId="0" borderId="0" xfId="4" applyNumberFormat="1" applyFont="1" applyFill="1" applyBorder="1" applyAlignment="1">
      <alignment horizontal="left" indent="2"/>
    </xf>
    <xf numFmtId="0" fontId="9" fillId="0" borderId="0" xfId="4" applyFont="1"/>
    <xf numFmtId="0" fontId="13" fillId="0" borderId="0" xfId="8" applyFont="1" applyFill="1" applyBorder="1" applyAlignment="1">
      <alignment horizontal="left" vertical="center"/>
    </xf>
    <xf numFmtId="0" fontId="4" fillId="0" borderId="0" xfId="8" applyFont="1" applyFill="1" applyBorder="1" applyAlignment="1">
      <alignment horizontal="right"/>
    </xf>
    <xf numFmtId="0" fontId="3" fillId="0" borderId="0" xfId="8" applyFont="1" applyFill="1" applyBorder="1" applyAlignment="1">
      <alignment horizontal="right"/>
    </xf>
    <xf numFmtId="0" fontId="7" fillId="0" borderId="0" xfId="0" applyFont="1" applyFill="1" applyBorder="1" applyAlignment="1">
      <alignment vertical="center"/>
    </xf>
    <xf numFmtId="0" fontId="22" fillId="0" borderId="0" xfId="8" applyFont="1" applyAlignment="1">
      <alignment vertical="center"/>
    </xf>
    <xf numFmtId="0" fontId="4" fillId="0" borderId="11" xfId="4" applyFont="1" applyBorder="1"/>
    <xf numFmtId="164" fontId="3" fillId="0" borderId="11" xfId="9" applyNumberFormat="1" applyFont="1" applyFill="1" applyBorder="1" applyAlignment="1"/>
    <xf numFmtId="164" fontId="13" fillId="0" borderId="0" xfId="1" applyNumberFormat="1" applyFont="1" applyBorder="1" applyAlignment="1">
      <alignment vertical="center"/>
    </xf>
    <xf numFmtId="164" fontId="13" fillId="0" borderId="4" xfId="9" applyNumberFormat="1" applyFont="1" applyBorder="1" applyAlignment="1">
      <alignment horizontal="left" vertical="center" wrapText="1"/>
    </xf>
    <xf numFmtId="164" fontId="7" fillId="0" borderId="0" xfId="1" applyNumberFormat="1" applyFont="1" applyBorder="1" applyAlignment="1">
      <alignment vertical="center"/>
    </xf>
    <xf numFmtId="164" fontId="7" fillId="3" borderId="0" xfId="1" applyNumberFormat="1" applyFont="1" applyFill="1" applyBorder="1" applyAlignment="1">
      <alignment vertical="center"/>
    </xf>
    <xf numFmtId="164" fontId="13" fillId="0" borderId="0" xfId="3" applyNumberFormat="1" applyFont="1" applyBorder="1" applyAlignment="1">
      <alignment horizontal="left" vertical="center"/>
    </xf>
    <xf numFmtId="164" fontId="13" fillId="0" borderId="14" xfId="1" applyNumberFormat="1" applyFont="1" applyBorder="1" applyAlignment="1">
      <alignment vertical="center"/>
    </xf>
    <xf numFmtId="164" fontId="7" fillId="0" borderId="0" xfId="3" applyNumberFormat="1" applyFont="1" applyBorder="1" applyAlignment="1">
      <alignment horizontal="left" vertical="center" indent="1"/>
    </xf>
    <xf numFmtId="164" fontId="13" fillId="3" borderId="14" xfId="1" applyNumberFormat="1" applyFont="1" applyFill="1" applyBorder="1" applyAlignment="1">
      <alignment vertical="center"/>
    </xf>
    <xf numFmtId="164" fontId="7" fillId="0" borderId="0" xfId="9" applyNumberFormat="1" applyFont="1" applyBorder="1" applyAlignment="1">
      <alignment horizontal="left" vertical="center" indent="1"/>
    </xf>
    <xf numFmtId="164" fontId="4" fillId="0" borderId="0" xfId="9" applyNumberFormat="1" applyFont="1" applyFill="1" applyBorder="1" applyAlignment="1">
      <alignment horizontal="left" vertical="center" indent="1"/>
    </xf>
    <xf numFmtId="164" fontId="13" fillId="0" borderId="0" xfId="9" applyNumberFormat="1" applyFont="1" applyBorder="1" applyAlignment="1">
      <alignment horizontal="left" vertical="center" wrapText="1"/>
    </xf>
    <xf numFmtId="164" fontId="7" fillId="0" borderId="0" xfId="9" applyNumberFormat="1" applyFont="1" applyFill="1" applyBorder="1" applyAlignment="1">
      <alignment vertical="center"/>
    </xf>
    <xf numFmtId="164" fontId="7" fillId="0" borderId="11" xfId="9" applyNumberFormat="1" applyFont="1" applyBorder="1" applyAlignment="1">
      <alignment vertical="center"/>
    </xf>
    <xf numFmtId="164" fontId="7" fillId="0" borderId="0" xfId="3" applyNumberFormat="1" applyFont="1" applyBorder="1" applyAlignment="1">
      <alignment horizontal="left" vertical="center" wrapText="1" indent="1"/>
    </xf>
    <xf numFmtId="164" fontId="7" fillId="0" borderId="11" xfId="9" applyNumberFormat="1" applyFont="1" applyFill="1" applyBorder="1" applyAlignment="1">
      <alignment horizontal="right" vertical="center"/>
    </xf>
    <xf numFmtId="164" fontId="7" fillId="0" borderId="0" xfId="9" applyNumberFormat="1" applyFont="1" applyBorder="1" applyAlignment="1">
      <alignment horizontal="left" vertical="center" wrapText="1" indent="1"/>
    </xf>
    <xf numFmtId="164" fontId="13" fillId="0" borderId="0" xfId="3" applyNumberFormat="1" applyFont="1" applyBorder="1" applyAlignment="1">
      <alignment horizontal="left" vertical="center" wrapText="1"/>
    </xf>
    <xf numFmtId="164" fontId="13" fillId="4" borderId="0" xfId="1" applyNumberFormat="1" applyFont="1" applyFill="1" applyBorder="1" applyAlignment="1">
      <alignment vertical="center"/>
    </xf>
    <xf numFmtId="2" fontId="7" fillId="0" borderId="0" xfId="9" applyNumberFormat="1" applyFont="1" applyFill="1" applyBorder="1" applyAlignment="1">
      <alignment horizontal="left" vertical="center"/>
    </xf>
    <xf numFmtId="164" fontId="4" fillId="0" borderId="0" xfId="9" applyNumberFormat="1" applyFont="1" applyFill="1" applyBorder="1" applyAlignment="1">
      <alignment horizontal="left" vertical="center" wrapText="1" indent="1"/>
    </xf>
    <xf numFmtId="0" fontId="4" fillId="0" borderId="6" xfId="4" applyFont="1" applyBorder="1" applyAlignment="1">
      <alignment vertical="top"/>
    </xf>
    <xf numFmtId="0" fontId="4" fillId="3" borderId="6" xfId="4" applyFont="1" applyFill="1" applyBorder="1" applyAlignment="1">
      <alignment horizontal="right" vertical="top" wrapText="1"/>
    </xf>
    <xf numFmtId="0" fontId="4" fillId="2" borderId="6" xfId="4" applyFont="1" applyFill="1" applyBorder="1" applyAlignment="1">
      <alignment horizontal="right" vertical="top" wrapText="1"/>
    </xf>
    <xf numFmtId="0" fontId="4" fillId="0" borderId="0" xfId="4" applyFont="1" applyFill="1" applyAlignment="1">
      <alignment horizontal="left" indent="1"/>
    </xf>
    <xf numFmtId="164" fontId="13" fillId="0" borderId="0" xfId="3" applyNumberFormat="1" applyFont="1" applyBorder="1" applyAlignment="1">
      <alignment vertical="center" wrapText="1"/>
    </xf>
    <xf numFmtId="164" fontId="13" fillId="0" borderId="4" xfId="1" applyNumberFormat="1" applyFont="1" applyBorder="1" applyAlignment="1"/>
    <xf numFmtId="164" fontId="13" fillId="3" borderId="4" xfId="1" applyNumberFormat="1" applyFont="1" applyFill="1" applyBorder="1" applyAlignment="1"/>
    <xf numFmtId="164" fontId="13" fillId="0" borderId="4" xfId="3" applyNumberFormat="1" applyFont="1" applyBorder="1" applyAlignment="1">
      <alignment horizontal="left" vertical="center" wrapText="1"/>
    </xf>
    <xf numFmtId="164" fontId="7" fillId="0" borderId="0" xfId="3" quotePrefix="1" applyNumberFormat="1" applyFont="1" applyBorder="1" applyAlignment="1">
      <alignment horizontal="left" vertical="center" indent="3"/>
    </xf>
    <xf numFmtId="164" fontId="13" fillId="0" borderId="0" xfId="4" applyNumberFormat="1" applyFont="1" applyFill="1" applyAlignment="1">
      <alignment vertical="center"/>
    </xf>
    <xf numFmtId="0" fontId="7" fillId="4" borderId="0" xfId="0" applyFont="1" applyFill="1"/>
    <xf numFmtId="0" fontId="7" fillId="4" borderId="11" xfId="0" applyFont="1" applyFill="1" applyBorder="1"/>
    <xf numFmtId="0" fontId="13" fillId="4" borderId="0" xfId="0" applyFont="1" applyFill="1"/>
    <xf numFmtId="164" fontId="15" fillId="4" borderId="0" xfId="0" applyNumberFormat="1" applyFont="1" applyFill="1"/>
    <xf numFmtId="0" fontId="7" fillId="4" borderId="0" xfId="0" applyFont="1" applyFill="1" applyAlignment="1">
      <alignment wrapText="1"/>
    </xf>
    <xf numFmtId="0" fontId="15" fillId="4" borderId="0" xfId="0" applyFont="1" applyFill="1" applyAlignment="1">
      <alignment wrapText="1"/>
    </xf>
    <xf numFmtId="164" fontId="15" fillId="4" borderId="16" xfId="0" applyNumberFormat="1" applyFont="1" applyFill="1" applyBorder="1"/>
    <xf numFmtId="164" fontId="7" fillId="4" borderId="0" xfId="0" applyNumberFormat="1" applyFont="1" applyFill="1"/>
    <xf numFmtId="0" fontId="16" fillId="4" borderId="0" xfId="0" applyFont="1" applyFill="1" applyAlignment="1">
      <alignment wrapText="1"/>
    </xf>
    <xf numFmtId="164" fontId="13" fillId="4" borderId="16" xfId="0" applyNumberFormat="1" applyFont="1" applyFill="1" applyBorder="1"/>
    <xf numFmtId="0" fontId="13" fillId="4" borderId="0" xfId="0" applyFont="1" applyFill="1" applyAlignment="1">
      <alignment wrapText="1"/>
    </xf>
    <xf numFmtId="0" fontId="13" fillId="4" borderId="15" xfId="0" applyFont="1" applyFill="1" applyBorder="1" applyAlignment="1">
      <alignment wrapText="1"/>
    </xf>
    <xf numFmtId="0" fontId="7" fillId="4" borderId="16" xfId="0" applyFont="1" applyFill="1" applyBorder="1"/>
    <xf numFmtId="0" fontId="15" fillId="4" borderId="16" xfId="0" applyFont="1" applyFill="1" applyBorder="1" applyAlignment="1">
      <alignment horizontal="right"/>
    </xf>
    <xf numFmtId="0" fontId="7" fillId="3" borderId="16" xfId="0" applyFont="1" applyFill="1" applyBorder="1" applyAlignment="1">
      <alignment horizontal="right"/>
    </xf>
    <xf numFmtId="0" fontId="13" fillId="4" borderId="15" xfId="0" applyFont="1" applyFill="1" applyBorder="1"/>
    <xf numFmtId="164" fontId="15" fillId="4" borderId="15" xfId="0" applyNumberFormat="1" applyFont="1" applyFill="1" applyBorder="1" applyAlignment="1">
      <alignment horizontal="right"/>
    </xf>
    <xf numFmtId="164" fontId="7" fillId="3" borderId="15" xfId="0" applyNumberFormat="1" applyFont="1" applyFill="1" applyBorder="1" applyAlignment="1">
      <alignment horizontal="right"/>
    </xf>
    <xf numFmtId="164" fontId="4" fillId="0" borderId="0" xfId="12" applyNumberFormat="1" applyFont="1">
      <alignment vertical="center"/>
    </xf>
    <xf numFmtId="164" fontId="13" fillId="0" borderId="0" xfId="12" applyNumberFormat="1" applyFont="1" applyBorder="1" applyAlignment="1">
      <alignment vertical="center"/>
    </xf>
    <xf numFmtId="164" fontId="7" fillId="0" borderId="0" xfId="12" applyNumberFormat="1" applyFont="1" applyBorder="1" applyAlignment="1">
      <alignment vertical="center"/>
    </xf>
    <xf numFmtId="164" fontId="4" fillId="0" borderId="0" xfId="12" applyNumberFormat="1" applyFont="1" applyBorder="1">
      <alignment vertical="center"/>
    </xf>
    <xf numFmtId="164" fontId="4" fillId="0" borderId="0" xfId="12" applyNumberFormat="1" applyFont="1" applyFill="1" applyBorder="1">
      <alignment vertical="center"/>
    </xf>
    <xf numFmtId="164" fontId="4" fillId="0" borderId="0" xfId="12" applyNumberFormat="1" applyFont="1" applyFill="1">
      <alignment vertical="center"/>
    </xf>
    <xf numFmtId="164" fontId="4" fillId="0" borderId="0" xfId="12" applyNumberFormat="1" applyFont="1" applyBorder="1" applyAlignment="1">
      <alignment horizontal="left" vertical="center" wrapText="1" indent="1"/>
    </xf>
    <xf numFmtId="164" fontId="4" fillId="0" borderId="0" xfId="12" applyNumberFormat="1" applyFont="1" applyBorder="1" applyAlignment="1">
      <alignment horizontal="left" vertical="center" indent="1"/>
    </xf>
    <xf numFmtId="164" fontId="5" fillId="0" borderId="0" xfId="12" applyNumberFormat="1" applyFont="1" applyBorder="1" applyAlignment="1">
      <alignment horizontal="left" vertical="center" indent="2"/>
    </xf>
    <xf numFmtId="164" fontId="3" fillId="0" borderId="0" xfId="12" applyNumberFormat="1" applyFont="1" applyBorder="1" applyAlignment="1">
      <alignment horizontal="right" vertical="center" wrapText="1"/>
    </xf>
    <xf numFmtId="164" fontId="3" fillId="0" borderId="0" xfId="12" applyNumberFormat="1" applyFont="1">
      <alignment vertical="center"/>
    </xf>
    <xf numFmtId="164" fontId="13" fillId="0" borderId="0" xfId="1" applyNumberFormat="1" applyFont="1" applyFill="1" applyBorder="1" applyAlignment="1">
      <alignment horizontal="right" vertical="center"/>
    </xf>
    <xf numFmtId="164" fontId="4" fillId="0" borderId="0" xfId="12" applyNumberFormat="1" applyFont="1" applyAlignment="1">
      <alignment horizontal="left" vertical="center" indent="1"/>
    </xf>
    <xf numFmtId="164" fontId="3" fillId="0" borderId="0" xfId="12" applyNumberFormat="1" applyFont="1" applyFill="1">
      <alignment vertical="center"/>
    </xf>
    <xf numFmtId="164" fontId="13" fillId="0" borderId="0" xfId="3" applyNumberFormat="1" applyFont="1" applyFill="1" applyBorder="1" applyAlignment="1">
      <alignment horizontal="left" vertical="center"/>
    </xf>
    <xf numFmtId="164" fontId="7" fillId="0" borderId="17" xfId="12" applyNumberFormat="1" applyFont="1" applyBorder="1" applyAlignment="1">
      <alignment vertical="center"/>
    </xf>
    <xf numFmtId="164" fontId="4" fillId="0" borderId="13" xfId="12" applyNumberFormat="1" applyFont="1" applyFill="1" applyBorder="1" applyAlignment="1">
      <alignment horizontal="right" vertical="center"/>
    </xf>
    <xf numFmtId="164" fontId="4" fillId="3" borderId="13" xfId="12" applyNumberFormat="1" applyFont="1" applyFill="1" applyBorder="1" applyAlignment="1">
      <alignment horizontal="right" vertical="center"/>
    </xf>
    <xf numFmtId="164" fontId="13" fillId="0" borderId="4" xfId="12" applyNumberFormat="1" applyFont="1" applyBorder="1" applyAlignment="1">
      <alignment vertical="center"/>
    </xf>
    <xf numFmtId="164" fontId="7" fillId="0" borderId="13" xfId="1" applyNumberFormat="1" applyFont="1" applyFill="1" applyBorder="1" applyAlignment="1">
      <alignment horizontal="right" vertical="center"/>
    </xf>
    <xf numFmtId="164" fontId="7" fillId="3" borderId="13" xfId="1" applyNumberFormat="1" applyFont="1" applyFill="1" applyBorder="1" applyAlignment="1">
      <alignment horizontal="right" vertical="center"/>
    </xf>
    <xf numFmtId="164" fontId="12" fillId="0" borderId="0" xfId="4" applyNumberFormat="1" applyFont="1" applyBorder="1" applyAlignment="1">
      <alignment horizontal="left" vertical="top"/>
    </xf>
    <xf numFmtId="164" fontId="4" fillId="0" borderId="0" xfId="12" applyNumberFormat="1" applyFont="1" applyFill="1" applyBorder="1" applyAlignment="1">
      <alignment horizontal="right" vertical="center"/>
    </xf>
    <xf numFmtId="164" fontId="4" fillId="0" borderId="0" xfId="3" applyNumberFormat="1" applyFont="1" applyBorder="1" applyAlignment="1">
      <alignment horizontal="left" vertical="center" wrapText="1" indent="1"/>
    </xf>
    <xf numFmtId="164" fontId="7" fillId="2" borderId="0" xfId="1" applyNumberFormat="1" applyFont="1" applyFill="1" applyBorder="1" applyAlignment="1">
      <alignment horizontal="right" vertical="center"/>
    </xf>
    <xf numFmtId="164" fontId="4" fillId="4" borderId="0" xfId="12" applyNumberFormat="1" applyFont="1" applyFill="1">
      <alignment vertical="center"/>
    </xf>
    <xf numFmtId="164" fontId="3" fillId="0" borderId="0" xfId="3" applyNumberFormat="1" applyFont="1" applyBorder="1" applyAlignment="1">
      <alignment horizontal="left" vertical="center"/>
    </xf>
    <xf numFmtId="164" fontId="13" fillId="0" borderId="13" xfId="1" applyNumberFormat="1" applyFont="1" applyFill="1" applyBorder="1" applyAlignment="1">
      <alignment horizontal="right" vertical="center"/>
    </xf>
    <xf numFmtId="0" fontId="7" fillId="4" borderId="0" xfId="0" applyFont="1" applyFill="1" applyAlignment="1">
      <alignment horizontal="left" indent="2"/>
    </xf>
    <xf numFmtId="164" fontId="7" fillId="0" borderId="12" xfId="9" applyNumberFormat="1" applyFont="1" applyFill="1" applyBorder="1" applyAlignment="1">
      <alignment horizontal="right" wrapText="1"/>
    </xf>
    <xf numFmtId="164" fontId="4" fillId="0" borderId="13" xfId="9" applyNumberFormat="1" applyFont="1" applyFill="1" applyBorder="1" applyAlignment="1">
      <alignment horizontal="right" wrapText="1"/>
    </xf>
    <xf numFmtId="164" fontId="4" fillId="3" borderId="13" xfId="9" applyNumberFormat="1" applyFont="1" applyFill="1" applyBorder="1" applyAlignment="1">
      <alignment horizontal="right" wrapText="1"/>
    </xf>
    <xf numFmtId="0" fontId="7" fillId="4" borderId="0" xfId="0" applyFont="1" applyFill="1"/>
    <xf numFmtId="164" fontId="4" fillId="0" borderId="10" xfId="4" applyNumberFormat="1" applyFont="1" applyBorder="1" applyAlignment="1">
      <alignment horizontal="right" wrapText="1"/>
    </xf>
    <xf numFmtId="164" fontId="4" fillId="3" borderId="0" xfId="4" applyNumberFormat="1" applyFont="1" applyFill="1" applyBorder="1" applyAlignment="1">
      <alignment horizontal="right" vertical="top"/>
    </xf>
    <xf numFmtId="164" fontId="5" fillId="0" borderId="16" xfId="4" applyNumberFormat="1" applyFont="1" applyFill="1" applyBorder="1" applyAlignment="1">
      <alignment horizontal="right" wrapText="1"/>
    </xf>
    <xf numFmtId="164" fontId="4" fillId="0" borderId="16" xfId="4" applyNumberFormat="1" applyFont="1" applyFill="1" applyBorder="1" applyAlignment="1">
      <alignment horizontal="right" wrapText="1"/>
    </xf>
    <xf numFmtId="164" fontId="4" fillId="3" borderId="16" xfId="4" applyNumberFormat="1" applyFont="1" applyFill="1" applyBorder="1" applyAlignment="1">
      <alignment horizontal="right" wrapText="1"/>
    </xf>
    <xf numFmtId="164" fontId="5" fillId="0" borderId="0" xfId="4" applyNumberFormat="1" applyFont="1" applyFill="1" applyBorder="1" applyAlignment="1">
      <alignment horizontal="right" vertical="top"/>
    </xf>
    <xf numFmtId="164" fontId="3" fillId="3" borderId="0" xfId="4" applyNumberFormat="1" applyFont="1" applyFill="1" applyBorder="1" applyAlignment="1">
      <alignment horizontal="right" vertical="top"/>
    </xf>
    <xf numFmtId="164" fontId="3" fillId="3" borderId="16" xfId="4" applyNumberFormat="1" applyFont="1" applyFill="1" applyBorder="1" applyAlignment="1">
      <alignment horizontal="right" vertical="top"/>
    </xf>
    <xf numFmtId="164" fontId="13" fillId="4" borderId="15" xfId="0" applyNumberFormat="1" applyFont="1" applyFill="1" applyBorder="1" applyAlignment="1"/>
    <xf numFmtId="164" fontId="3" fillId="0" borderId="0" xfId="4" applyNumberFormat="1" applyFont="1" applyAlignment="1">
      <alignment vertical="top"/>
    </xf>
    <xf numFmtId="164" fontId="13" fillId="0" borderId="15" xfId="3" applyNumberFormat="1" applyFont="1" applyBorder="1" applyAlignment="1">
      <alignment horizontal="left" vertical="center"/>
    </xf>
    <xf numFmtId="0" fontId="7" fillId="4" borderId="0" xfId="0" applyFont="1" applyFill="1" applyAlignment="1">
      <alignment vertical="top" wrapText="1"/>
    </xf>
    <xf numFmtId="0" fontId="7" fillId="4" borderId="0" xfId="0" applyFont="1" applyFill="1" applyAlignment="1">
      <alignment horizontal="left" vertical="top" indent="1"/>
    </xf>
    <xf numFmtId="164" fontId="3" fillId="0" borderId="9" xfId="3" applyNumberFormat="1" applyFont="1" applyBorder="1" applyAlignment="1">
      <alignment horizontal="left" vertical="center"/>
    </xf>
    <xf numFmtId="164" fontId="7" fillId="0" borderId="18" xfId="1" applyNumberFormat="1" applyFont="1" applyFill="1" applyBorder="1" applyAlignment="1">
      <alignment horizontal="right" wrapText="1"/>
    </xf>
    <xf numFmtId="164" fontId="7" fillId="3" borderId="18" xfId="1" applyNumberFormat="1" applyFont="1" applyFill="1" applyBorder="1" applyAlignment="1">
      <alignment horizontal="right" wrapText="1"/>
    </xf>
    <xf numFmtId="164" fontId="4" fillId="0" borderId="18" xfId="4" applyNumberFormat="1" applyFont="1" applyBorder="1" applyAlignment="1">
      <alignment horizontal="right" wrapText="1"/>
    </xf>
    <xf numFmtId="164" fontId="13" fillId="0" borderId="8" xfId="1" applyNumberFormat="1" applyFont="1" applyFill="1" applyBorder="1" applyAlignment="1">
      <alignment horizontal="right" vertical="center"/>
    </xf>
    <xf numFmtId="164" fontId="3" fillId="3" borderId="19" xfId="12" applyNumberFormat="1" applyFont="1" applyFill="1" applyBorder="1" applyAlignment="1">
      <alignment horizontal="left" vertical="center"/>
    </xf>
    <xf numFmtId="164" fontId="3" fillId="3" borderId="19" xfId="12" applyNumberFormat="1" applyFont="1" applyFill="1" applyBorder="1" applyAlignment="1">
      <alignment horizontal="left" vertical="center" wrapText="1"/>
    </xf>
    <xf numFmtId="164" fontId="13" fillId="0" borderId="18" xfId="12" applyNumberFormat="1" applyFont="1" applyBorder="1" applyAlignment="1">
      <alignment vertical="center" wrapText="1"/>
    </xf>
    <xf numFmtId="164" fontId="3" fillId="3" borderId="18" xfId="9" applyNumberFormat="1" applyFont="1" applyFill="1" applyBorder="1" applyAlignment="1">
      <alignment horizontal="right"/>
    </xf>
    <xf numFmtId="164" fontId="3" fillId="0" borderId="18" xfId="9" applyNumberFormat="1" applyFont="1" applyFill="1" applyBorder="1" applyAlignment="1">
      <alignment horizontal="right"/>
    </xf>
    <xf numFmtId="164" fontId="4" fillId="0" borderId="18" xfId="9" applyNumberFormat="1" applyFont="1" applyFill="1" applyBorder="1" applyAlignment="1">
      <alignment horizontal="right"/>
    </xf>
    <xf numFmtId="164" fontId="13" fillId="0" borderId="0" xfId="9" applyNumberFormat="1" applyFont="1" applyAlignment="1">
      <alignment horizontal="left" vertical="center" indent="1"/>
    </xf>
    <xf numFmtId="164" fontId="3" fillId="0" borderId="0" xfId="9" applyNumberFormat="1" applyFont="1" applyFill="1" applyBorder="1" applyAlignment="1">
      <alignment vertical="center"/>
    </xf>
    <xf numFmtId="164" fontId="4" fillId="0" borderId="0" xfId="9" applyNumberFormat="1" applyFont="1" applyFill="1" applyBorder="1" applyAlignment="1">
      <alignment vertical="center"/>
    </xf>
    <xf numFmtId="164" fontId="3" fillId="0" borderId="0" xfId="9" applyNumberFormat="1" applyFont="1" applyFill="1" applyBorder="1" applyAlignment="1">
      <alignment horizontal="left" vertical="center"/>
    </xf>
    <xf numFmtId="164" fontId="3" fillId="0" borderId="0" xfId="9" applyNumberFormat="1" applyFont="1" applyFill="1" applyBorder="1" applyAlignment="1">
      <alignment horizontal="left" vertical="center" indent="1"/>
    </xf>
    <xf numFmtId="164" fontId="4" fillId="0" borderId="0" xfId="9" applyNumberFormat="1" applyFont="1" applyFill="1" applyBorder="1" applyAlignment="1">
      <alignment horizontal="left" vertical="center" indent="2"/>
    </xf>
    <xf numFmtId="164" fontId="7" fillId="0" borderId="0" xfId="9" applyNumberFormat="1" applyFont="1" applyBorder="1" applyAlignment="1">
      <alignment horizontal="left" vertical="center" indent="2"/>
    </xf>
    <xf numFmtId="164" fontId="7" fillId="0" borderId="0" xfId="3" applyNumberFormat="1" applyFont="1" applyBorder="1" applyAlignment="1">
      <alignment horizontal="left" vertical="center" wrapText="1" indent="2"/>
    </xf>
    <xf numFmtId="164" fontId="13" fillId="0" borderId="0" xfId="3" applyNumberFormat="1" applyFont="1" applyBorder="1" applyAlignment="1">
      <alignment horizontal="left" vertical="center" indent="1"/>
    </xf>
    <xf numFmtId="164" fontId="4" fillId="0" borderId="0" xfId="9" applyNumberFormat="1" applyFont="1" applyBorder="1" applyAlignment="1">
      <alignment horizontal="left" vertical="center" indent="2"/>
    </xf>
    <xf numFmtId="164" fontId="13" fillId="0" borderId="0" xfId="9" applyNumberFormat="1" applyFont="1" applyBorder="1" applyAlignment="1">
      <alignment horizontal="left" vertical="center" indent="1"/>
    </xf>
    <xf numFmtId="2" fontId="13" fillId="0" borderId="0" xfId="8" applyNumberFormat="1" applyFont="1" applyFill="1" applyAlignment="1">
      <alignment horizontal="left" vertical="center"/>
    </xf>
    <xf numFmtId="164" fontId="13" fillId="0" borderId="0" xfId="9" applyNumberFormat="1" applyFont="1" applyFill="1" applyBorder="1" applyAlignment="1">
      <alignment horizontal="left" vertical="center"/>
    </xf>
    <xf numFmtId="164" fontId="13" fillId="0" borderId="0" xfId="9" applyNumberFormat="1" applyFont="1" applyBorder="1" applyAlignment="1">
      <alignment horizontal="left" vertical="center" wrapText="1" indent="1"/>
    </xf>
    <xf numFmtId="164" fontId="13" fillId="0" borderId="2" xfId="1" applyNumberFormat="1" applyFont="1" applyBorder="1" applyAlignment="1">
      <alignment vertical="center" wrapText="1"/>
    </xf>
    <xf numFmtId="164" fontId="13" fillId="0" borderId="5" xfId="1" applyNumberFormat="1" applyFont="1" applyBorder="1" applyAlignment="1"/>
    <xf numFmtId="164" fontId="13" fillId="3" borderId="5" xfId="1" applyNumberFormat="1" applyFont="1" applyFill="1" applyBorder="1" applyAlignment="1"/>
    <xf numFmtId="164" fontId="13" fillId="0" borderId="16" xfId="1" applyNumberFormat="1" applyFont="1" applyBorder="1" applyAlignment="1"/>
    <xf numFmtId="164" fontId="13" fillId="3" borderId="16" xfId="1" applyNumberFormat="1" applyFont="1" applyFill="1" applyBorder="1" applyAlignment="1"/>
    <xf numFmtId="164" fontId="13" fillId="0" borderId="2" xfId="1" applyNumberFormat="1" applyFont="1" applyBorder="1" applyAlignment="1"/>
    <xf numFmtId="164" fontId="13" fillId="3" borderId="2" xfId="1" applyNumberFormat="1" applyFont="1" applyFill="1" applyBorder="1" applyAlignment="1"/>
    <xf numFmtId="164" fontId="13" fillId="0" borderId="14" xfId="1" applyNumberFormat="1" applyFont="1" applyBorder="1" applyAlignment="1"/>
    <xf numFmtId="164" fontId="13" fillId="3" borderId="14" xfId="9" applyNumberFormat="1" applyFont="1" applyFill="1" applyBorder="1" applyAlignment="1"/>
    <xf numFmtId="164" fontId="13" fillId="3" borderId="14" xfId="1" applyNumberFormat="1" applyFont="1" applyFill="1" applyBorder="1" applyAlignment="1"/>
    <xf numFmtId="164" fontId="7" fillId="0" borderId="0" xfId="1" applyNumberFormat="1" applyFont="1" applyBorder="1" applyAlignment="1"/>
    <xf numFmtId="164" fontId="7" fillId="3" borderId="0" xfId="1" applyNumberFormat="1" applyFont="1" applyFill="1" applyBorder="1" applyAlignment="1"/>
    <xf numFmtId="164" fontId="13" fillId="4" borderId="3" xfId="1" applyNumberFormat="1" applyFont="1" applyFill="1" applyBorder="1" applyAlignment="1"/>
    <xf numFmtId="164" fontId="13" fillId="3" borderId="3" xfId="1" applyNumberFormat="1" applyFont="1" applyFill="1" applyBorder="1" applyAlignment="1"/>
    <xf numFmtId="164" fontId="13" fillId="0" borderId="3" xfId="1" applyNumberFormat="1" applyFont="1" applyBorder="1" applyAlignment="1"/>
    <xf numFmtId="164" fontId="7" fillId="0" borderId="3" xfId="1" applyNumberFormat="1" applyFont="1" applyBorder="1" applyAlignment="1"/>
    <xf numFmtId="164" fontId="7" fillId="3" borderId="3" xfId="1" applyNumberFormat="1" applyFont="1" applyFill="1" applyBorder="1" applyAlignment="1"/>
    <xf numFmtId="164" fontId="13" fillId="0" borderId="7" xfId="1" applyNumberFormat="1" applyFont="1" applyBorder="1" applyAlignment="1"/>
    <xf numFmtId="164" fontId="13" fillId="3" borderId="7" xfId="1" applyNumberFormat="1" applyFont="1" applyFill="1" applyBorder="1" applyAlignment="1"/>
    <xf numFmtId="164" fontId="3" fillId="0" borderId="0" xfId="9" applyNumberFormat="1" applyFont="1" applyFill="1" applyBorder="1" applyAlignment="1">
      <alignment horizontal="left" vertical="center" wrapText="1"/>
    </xf>
    <xf numFmtId="164" fontId="3" fillId="0" borderId="15" xfId="9" applyNumberFormat="1" applyFont="1" applyFill="1" applyBorder="1" applyAlignment="1">
      <alignment horizontal="left" vertical="center" wrapText="1"/>
    </xf>
    <xf numFmtId="164" fontId="13" fillId="0" borderId="21" xfId="9" applyNumberFormat="1" applyFont="1" applyBorder="1" applyAlignment="1">
      <alignment horizontal="left" vertical="center" wrapText="1"/>
    </xf>
    <xf numFmtId="164" fontId="13" fillId="0" borderId="20" xfId="1" applyNumberFormat="1" applyFont="1" applyBorder="1" applyAlignment="1">
      <alignment vertical="center"/>
    </xf>
    <xf numFmtId="164" fontId="13" fillId="3" borderId="20" xfId="1" applyNumberFormat="1" applyFont="1" applyFill="1" applyBorder="1" applyAlignment="1">
      <alignment vertical="center"/>
    </xf>
    <xf numFmtId="0" fontId="25" fillId="0" borderId="0" xfId="0" applyFont="1" applyAlignment="1">
      <alignment horizontal="left" vertical="center"/>
    </xf>
    <xf numFmtId="0" fontId="4" fillId="0" borderId="0" xfId="4" applyFont="1" applyBorder="1" applyAlignment="1">
      <alignment wrapText="1"/>
    </xf>
    <xf numFmtId="0" fontId="0" fillId="0" borderId="0" xfId="0"/>
    <xf numFmtId="0" fontId="4" fillId="0" borderId="0" xfId="4" applyFont="1" applyBorder="1" applyAlignment="1">
      <alignment horizontal="left" indent="1"/>
    </xf>
    <xf numFmtId="164" fontId="7" fillId="0" borderId="0" xfId="1" applyNumberFormat="1" applyFont="1" applyFill="1" applyBorder="1" applyAlignment="1">
      <alignment horizontal="right" vertical="center"/>
    </xf>
    <xf numFmtId="164" fontId="4" fillId="0" borderId="0" xfId="12" applyNumberFormat="1" applyFont="1" applyFill="1" applyBorder="1">
      <alignment vertical="center"/>
    </xf>
    <xf numFmtId="164" fontId="4" fillId="3" borderId="0" xfId="12" applyNumberFormat="1" applyFont="1" applyFill="1" applyBorder="1" applyAlignment="1">
      <alignment horizontal="right" vertical="center"/>
    </xf>
    <xf numFmtId="164" fontId="13" fillId="0" borderId="9" xfId="1" applyNumberFormat="1" applyFont="1" applyFill="1" applyBorder="1" applyAlignment="1">
      <alignment horizontal="right" vertical="center"/>
    </xf>
    <xf numFmtId="164" fontId="4" fillId="3" borderId="0" xfId="4" applyNumberFormat="1" applyFont="1" applyFill="1" applyBorder="1" applyAlignment="1">
      <alignment horizontal="right" vertical="top"/>
    </xf>
    <xf numFmtId="164" fontId="3" fillId="3" borderId="8" xfId="12" applyNumberFormat="1" applyFont="1" applyFill="1" applyBorder="1" applyAlignment="1">
      <alignment horizontal="right" vertical="center"/>
    </xf>
    <xf numFmtId="164" fontId="4" fillId="4" borderId="0" xfId="4" applyNumberFormat="1" applyFont="1" applyFill="1" applyBorder="1" applyAlignment="1">
      <alignment horizontal="right" vertical="top"/>
    </xf>
    <xf numFmtId="165" fontId="4" fillId="4" borderId="0" xfId="4" applyNumberFormat="1" applyFont="1" applyFill="1" applyBorder="1" applyAlignment="1">
      <alignment horizontal="right"/>
    </xf>
    <xf numFmtId="164" fontId="5" fillId="0" borderId="0" xfId="12" applyNumberFormat="1" applyFont="1" applyBorder="1" applyAlignment="1">
      <alignment horizontal="left" vertical="center" wrapText="1" indent="2"/>
    </xf>
    <xf numFmtId="164" fontId="3" fillId="3" borderId="13" xfId="12" applyNumberFormat="1" applyFont="1" applyFill="1" applyBorder="1" applyAlignment="1">
      <alignment horizontal="right" vertical="center"/>
    </xf>
    <xf numFmtId="164" fontId="13" fillId="0" borderId="13" xfId="1" applyNumberFormat="1" applyFont="1" applyFill="1" applyBorder="1" applyAlignment="1">
      <alignment horizontal="left" vertical="center" indent="1"/>
    </xf>
    <xf numFmtId="164" fontId="3" fillId="3" borderId="16" xfId="4" applyNumberFormat="1" applyFont="1" applyFill="1" applyBorder="1" applyAlignment="1">
      <alignment horizontal="right"/>
    </xf>
    <xf numFmtId="0" fontId="4" fillId="4" borderId="0" xfId="4" applyFont="1" applyFill="1" applyBorder="1" applyAlignment="1">
      <alignment horizontal="left" indent="1"/>
    </xf>
    <xf numFmtId="0" fontId="4" fillId="4" borderId="0" xfId="4" applyNumberFormat="1" applyFont="1" applyFill="1" applyBorder="1"/>
    <xf numFmtId="164" fontId="7" fillId="3" borderId="0" xfId="0" applyNumberFormat="1" applyFont="1" applyFill="1" applyBorder="1" applyAlignment="1">
      <alignment horizontal="right"/>
    </xf>
    <xf numFmtId="164" fontId="7" fillId="5" borderId="0" xfId="0" applyNumberFormat="1" applyFont="1" applyFill="1" applyBorder="1" applyAlignment="1">
      <alignment horizontal="right"/>
    </xf>
    <xf numFmtId="0" fontId="3" fillId="4" borderId="22" xfId="4" applyFont="1" applyFill="1" applyBorder="1"/>
    <xf numFmtId="0" fontId="3" fillId="4" borderId="22" xfId="4" applyNumberFormat="1" applyFont="1" applyFill="1" applyBorder="1" applyAlignment="1">
      <alignment horizontal="left"/>
    </xf>
    <xf numFmtId="164" fontId="13" fillId="3" borderId="20" xfId="0" applyNumberFormat="1" applyFont="1" applyFill="1" applyBorder="1" applyAlignment="1">
      <alignment horizontal="right"/>
    </xf>
    <xf numFmtId="164" fontId="13" fillId="5" borderId="20" xfId="0" applyNumberFormat="1" applyFont="1" applyFill="1" applyBorder="1" applyAlignment="1">
      <alignment horizontal="right"/>
    </xf>
    <xf numFmtId="164" fontId="3" fillId="3" borderId="20" xfId="4" applyNumberFormat="1" applyFont="1" applyFill="1" applyBorder="1" applyAlignment="1">
      <alignment horizontal="right" vertical="top"/>
    </xf>
    <xf numFmtId="164" fontId="3" fillId="4" borderId="20" xfId="4" applyNumberFormat="1" applyFont="1" applyFill="1" applyBorder="1" applyAlignment="1">
      <alignment horizontal="right" vertical="top"/>
    </xf>
    <xf numFmtId="164" fontId="7" fillId="4" borderId="16" xfId="0" applyNumberFormat="1" applyFont="1" applyFill="1" applyBorder="1"/>
    <xf numFmtId="164" fontId="7" fillId="0" borderId="0" xfId="9" applyNumberFormat="1" applyFont="1" applyBorder="1" applyAlignment="1">
      <alignment horizontal="left" vertical="center" wrapText="1" indent="2"/>
    </xf>
    <xf numFmtId="164" fontId="7" fillId="0" borderId="0" xfId="9" applyNumberFormat="1" applyFont="1" applyFill="1" applyBorder="1" applyAlignment="1">
      <alignment horizontal="left" vertical="center" wrapText="1" indent="2"/>
    </xf>
    <xf numFmtId="0" fontId="7" fillId="4" borderId="0" xfId="0" applyFont="1" applyFill="1" applyAlignment="1">
      <alignment horizontal="left"/>
    </xf>
    <xf numFmtId="0" fontId="7" fillId="4" borderId="0" xfId="0" applyFont="1" applyFill="1" applyAlignment="1">
      <alignment horizontal="left" wrapText="1"/>
    </xf>
    <xf numFmtId="0" fontId="7" fillId="4" borderId="0" xfId="0" applyFont="1" applyFill="1" applyAlignment="1">
      <alignment horizontal="left" vertical="top" wrapText="1"/>
    </xf>
    <xf numFmtId="0" fontId="0" fillId="0" borderId="0" xfId="0" applyAlignment="1">
      <alignment wrapText="1"/>
    </xf>
    <xf numFmtId="0" fontId="4" fillId="0" borderId="0" xfId="4" applyFont="1" applyAlignment="1">
      <alignment wrapText="1"/>
    </xf>
    <xf numFmtId="0" fontId="0" fillId="0" borderId="0" xfId="0" applyFont="1" applyAlignment="1">
      <alignment wrapText="1"/>
    </xf>
    <xf numFmtId="0" fontId="4" fillId="0" borderId="0" xfId="4" applyFont="1" applyFill="1" applyAlignment="1">
      <alignment wrapText="1"/>
    </xf>
    <xf numFmtId="164" fontId="13" fillId="0" borderId="20" xfId="12" applyNumberFormat="1" applyFont="1" applyBorder="1" applyAlignment="1">
      <alignment horizontal="left" vertical="center" wrapText="1"/>
    </xf>
    <xf numFmtId="164" fontId="3" fillId="3" borderId="20" xfId="3" applyNumberFormat="1" applyFont="1" applyFill="1" applyBorder="1" applyAlignment="1">
      <alignment horizontal="left" vertical="center" wrapText="1"/>
    </xf>
    <xf numFmtId="0" fontId="0" fillId="0" borderId="20" xfId="0" applyBorder="1" applyAlignment="1">
      <alignment horizontal="left" vertical="center" wrapText="1"/>
    </xf>
    <xf numFmtId="164" fontId="4" fillId="0" borderId="0" xfId="4" applyNumberFormat="1" applyFont="1" applyBorder="1" applyAlignment="1">
      <alignment vertical="top" wrapText="1"/>
    </xf>
    <xf numFmtId="0" fontId="0" fillId="0" borderId="0" xfId="0" applyAlignment="1">
      <alignment vertical="top" wrapText="1"/>
    </xf>
    <xf numFmtId="0" fontId="13" fillId="0" borderId="0" xfId="8" applyFont="1" applyBorder="1" applyAlignment="1">
      <alignment horizontal="left" vertical="center" wrapText="1"/>
    </xf>
    <xf numFmtId="164" fontId="7" fillId="0" borderId="0" xfId="9" applyNumberFormat="1" applyFont="1" applyBorder="1" applyAlignment="1">
      <alignment horizontal="left" vertical="center"/>
    </xf>
    <xf numFmtId="0" fontId="13" fillId="0" borderId="0" xfId="9" applyFont="1" applyAlignment="1">
      <alignment horizontal="left" vertical="top" wrapText="1"/>
    </xf>
    <xf numFmtId="164" fontId="7" fillId="0" borderId="0" xfId="9" applyNumberFormat="1" applyFont="1" applyBorder="1" applyAlignment="1">
      <alignment horizontal="left" vertical="top"/>
    </xf>
    <xf numFmtId="0" fontId="13" fillId="0" borderId="0" xfId="8" applyFont="1" applyFill="1" applyAlignment="1">
      <alignment horizontal="left" vertical="center" wrapText="1"/>
    </xf>
    <xf numFmtId="0" fontId="24" fillId="0" borderId="0" xfId="0" applyFont="1" applyAlignment="1">
      <alignment horizontal="left"/>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E98"/>
  <sheetViews>
    <sheetView showGridLines="0" zoomScaleNormal="100" zoomScaleSheetLayoutView="115" workbookViewId="0">
      <selection activeCell="E16" sqref="E16"/>
    </sheetView>
  </sheetViews>
  <sheetFormatPr defaultColWidth="9.09765625" defaultRowHeight="11.1" customHeight="1" x14ac:dyDescent="0.2"/>
  <cols>
    <col min="1" max="1" width="37.69921875" style="149" customWidth="1"/>
    <col min="2" max="2" width="10.8984375" style="149" customWidth="1"/>
    <col min="3" max="3" width="6.69921875" style="149" customWidth="1"/>
    <col min="4" max="4" width="7.69921875" style="149" customWidth="1"/>
    <col min="5" max="5" width="8.59765625" style="149" customWidth="1"/>
    <col min="6" max="16384" width="9.09765625" style="149"/>
  </cols>
  <sheetData>
    <row r="1" spans="1:5" ht="10.4" x14ac:dyDescent="0.2">
      <c r="A1" s="209" t="s">
        <v>146</v>
      </c>
      <c r="B1" s="199"/>
      <c r="C1" s="199"/>
      <c r="D1" s="199"/>
      <c r="E1" s="199"/>
    </row>
    <row r="2" spans="1:5" ht="10.4" x14ac:dyDescent="0.2">
      <c r="A2" s="209" t="s">
        <v>98</v>
      </c>
      <c r="B2" s="199"/>
      <c r="C2" s="199"/>
      <c r="D2" s="199"/>
      <c r="E2" s="199"/>
    </row>
    <row r="3" spans="1:5" ht="10.4" x14ac:dyDescent="0.2"/>
    <row r="4" spans="1:5" ht="62.25" x14ac:dyDescent="0.2">
      <c r="A4" s="150"/>
      <c r="B4" s="202" t="s">
        <v>110</v>
      </c>
      <c r="C4" s="203" t="s">
        <v>111</v>
      </c>
      <c r="D4" s="200" t="s">
        <v>112</v>
      </c>
      <c r="E4" s="204" t="s">
        <v>113</v>
      </c>
    </row>
    <row r="5" spans="1:5" ht="10.4" x14ac:dyDescent="0.2">
      <c r="A5" s="151" t="s">
        <v>6</v>
      </c>
      <c r="B5" s="205"/>
      <c r="C5" s="152"/>
      <c r="D5" s="152"/>
      <c r="E5" s="206"/>
    </row>
    <row r="6" spans="1:5" ht="11.25" customHeight="1" x14ac:dyDescent="0.2">
      <c r="A6" s="153" t="s">
        <v>138</v>
      </c>
      <c r="B6" s="152"/>
      <c r="C6" s="156"/>
      <c r="D6" s="152"/>
      <c r="E6" s="201"/>
    </row>
    <row r="7" spans="1:5" ht="10.4" x14ac:dyDescent="0.2">
      <c r="A7" s="195" t="s">
        <v>1</v>
      </c>
      <c r="B7" s="152">
        <v>2227</v>
      </c>
      <c r="C7" s="156">
        <v>10142</v>
      </c>
      <c r="D7" s="152">
        <v>0</v>
      </c>
      <c r="E7" s="201">
        <v>10142</v>
      </c>
    </row>
    <row r="8" spans="1:5" ht="10.4" x14ac:dyDescent="0.2">
      <c r="A8" s="154" t="s">
        <v>80</v>
      </c>
      <c r="B8" s="155">
        <v>2227</v>
      </c>
      <c r="C8" s="288">
        <v>10142</v>
      </c>
      <c r="D8" s="155">
        <v>0</v>
      </c>
      <c r="E8" s="207">
        <v>10142</v>
      </c>
    </row>
    <row r="9" spans="1:5" ht="10.4" x14ac:dyDescent="0.2">
      <c r="A9" s="157" t="s">
        <v>81</v>
      </c>
      <c r="B9" s="158">
        <v>2227</v>
      </c>
      <c r="C9" s="158">
        <v>10142</v>
      </c>
      <c r="D9" s="158">
        <v>0</v>
      </c>
      <c r="E9" s="207">
        <v>10142</v>
      </c>
    </row>
    <row r="10" spans="1:5" ht="10.4" x14ac:dyDescent="0.2">
      <c r="A10" s="159" t="s">
        <v>5</v>
      </c>
      <c r="B10" s="152"/>
      <c r="C10" s="156"/>
      <c r="D10" s="152"/>
      <c r="E10" s="201"/>
    </row>
    <row r="11" spans="1:5" ht="11.25" customHeight="1" x14ac:dyDescent="0.2">
      <c r="A11" s="153" t="s">
        <v>138</v>
      </c>
      <c r="B11" s="152"/>
      <c r="C11" s="156"/>
      <c r="D11" s="152"/>
      <c r="E11" s="201"/>
    </row>
    <row r="12" spans="1:5" ht="10.4" x14ac:dyDescent="0.2">
      <c r="A12" s="195" t="s">
        <v>51</v>
      </c>
      <c r="B12" s="152">
        <v>9221</v>
      </c>
      <c r="C12" s="156">
        <v>34362</v>
      </c>
      <c r="D12" s="152">
        <v>181</v>
      </c>
      <c r="E12" s="201">
        <v>34543</v>
      </c>
    </row>
    <row r="13" spans="1:5" ht="10.4" x14ac:dyDescent="0.2">
      <c r="A13" s="154" t="s">
        <v>82</v>
      </c>
      <c r="B13" s="158">
        <v>9221</v>
      </c>
      <c r="C13" s="158">
        <v>34362</v>
      </c>
      <c r="D13" s="158">
        <v>181</v>
      </c>
      <c r="E13" s="207">
        <v>34543</v>
      </c>
    </row>
    <row r="14" spans="1:5" ht="11.25" customHeight="1" x14ac:dyDescent="0.2">
      <c r="A14" s="154" t="s">
        <v>145</v>
      </c>
      <c r="B14" s="158">
        <v>9520</v>
      </c>
      <c r="C14" s="158">
        <v>31475</v>
      </c>
      <c r="D14" s="158">
        <v>-251</v>
      </c>
      <c r="E14" s="207">
        <v>31224</v>
      </c>
    </row>
    <row r="15" spans="1:5" ht="10.4" x14ac:dyDescent="0.2">
      <c r="A15" s="157" t="s">
        <v>83</v>
      </c>
      <c r="B15" s="158">
        <v>18741</v>
      </c>
      <c r="C15" s="158">
        <v>65837</v>
      </c>
      <c r="D15" s="158">
        <v>-70</v>
      </c>
      <c r="E15" s="207">
        <v>65767</v>
      </c>
    </row>
    <row r="16" spans="1:5" ht="24.05" customHeight="1" x14ac:dyDescent="0.2">
      <c r="A16" s="160" t="s">
        <v>157</v>
      </c>
      <c r="B16" s="208">
        <v>20968</v>
      </c>
      <c r="C16" s="208">
        <v>75979</v>
      </c>
      <c r="D16" s="208">
        <v>-70</v>
      </c>
      <c r="E16" s="277">
        <v>75909</v>
      </c>
    </row>
    <row r="17" spans="1:5" ht="10.4" x14ac:dyDescent="0.2">
      <c r="B17" s="161"/>
      <c r="C17" s="161"/>
      <c r="D17" s="161"/>
      <c r="E17" s="161"/>
    </row>
    <row r="18" spans="1:5" ht="10.4" x14ac:dyDescent="0.2">
      <c r="A18" s="150"/>
      <c r="D18" s="162" t="s">
        <v>100</v>
      </c>
      <c r="E18" s="163" t="s">
        <v>99</v>
      </c>
    </row>
    <row r="19" spans="1:5" ht="10.4" x14ac:dyDescent="0.2">
      <c r="A19" s="164" t="s">
        <v>84</v>
      </c>
      <c r="B19" s="165"/>
      <c r="C19" s="165"/>
      <c r="D19" s="165">
        <v>11</v>
      </c>
      <c r="E19" s="166">
        <v>66</v>
      </c>
    </row>
    <row r="20" spans="1:5" ht="10.4" x14ac:dyDescent="0.2">
      <c r="A20" s="291" t="s">
        <v>85</v>
      </c>
      <c r="B20" s="291"/>
      <c r="C20" s="291"/>
      <c r="D20" s="291"/>
      <c r="E20" s="291"/>
    </row>
    <row r="21" spans="1:5" ht="10.4" x14ac:dyDescent="0.2">
      <c r="A21" s="292" t="s">
        <v>86</v>
      </c>
      <c r="B21" s="292"/>
      <c r="C21" s="292"/>
      <c r="D21" s="292"/>
      <c r="E21" s="292"/>
    </row>
    <row r="22" spans="1:5" ht="11.95" customHeight="1" x14ac:dyDescent="0.2">
      <c r="A22" s="293" t="s">
        <v>101</v>
      </c>
      <c r="B22" s="293"/>
      <c r="C22" s="293"/>
      <c r="D22" s="293"/>
      <c r="E22" s="293"/>
    </row>
    <row r="23" spans="1:5" ht="38.299999999999997" customHeight="1" x14ac:dyDescent="0.2">
      <c r="A23" s="293" t="s">
        <v>158</v>
      </c>
      <c r="B23" s="293"/>
      <c r="C23" s="293"/>
      <c r="D23" s="293"/>
      <c r="E23" s="293"/>
    </row>
    <row r="24" spans="1:5" ht="14.4" x14ac:dyDescent="0.3">
      <c r="A24" s="264"/>
      <c r="B24" s="264"/>
      <c r="C24" s="264"/>
      <c r="D24" s="264"/>
      <c r="E24" s="264"/>
    </row>
    <row r="25" spans="1:5" ht="11.25" customHeight="1" x14ac:dyDescent="0.2"/>
    <row r="26" spans="1:5" ht="11.25" customHeight="1" x14ac:dyDescent="0.2"/>
    <row r="27" spans="1:5" ht="11.25" customHeight="1" x14ac:dyDescent="0.2"/>
    <row r="28" spans="1:5" ht="11.25" customHeight="1" x14ac:dyDescent="0.2"/>
    <row r="29" spans="1:5" ht="10.4" x14ac:dyDescent="0.2"/>
    <row r="30" spans="1:5" ht="10.4" x14ac:dyDescent="0.2"/>
    <row r="31" spans="1:5" ht="11.25" customHeight="1" x14ac:dyDescent="0.2"/>
    <row r="32" spans="1:5" ht="10.95" customHeight="1" x14ac:dyDescent="0.2"/>
    <row r="33" ht="11.25" customHeight="1" x14ac:dyDescent="0.2"/>
    <row r="34" ht="11.25" customHeight="1" x14ac:dyDescent="0.2"/>
    <row r="35" ht="11.25" customHeight="1" x14ac:dyDescent="0.2"/>
    <row r="36" ht="11.25" customHeight="1" x14ac:dyDescent="0.2"/>
    <row r="37" ht="10.4" x14ac:dyDescent="0.2"/>
    <row r="38" ht="24.65" customHeight="1" x14ac:dyDescent="0.2"/>
    <row r="39" ht="10.4" x14ac:dyDescent="0.2"/>
    <row r="40" ht="11.25" customHeight="1" x14ac:dyDescent="0.2"/>
    <row r="41" ht="11.25" customHeight="1" x14ac:dyDescent="0.2"/>
    <row r="42" ht="11.25" customHeight="1" x14ac:dyDescent="0.2"/>
    <row r="43" ht="11.25" customHeight="1" x14ac:dyDescent="0.2"/>
    <row r="44" ht="10.4" x14ac:dyDescent="0.2"/>
    <row r="45" ht="10.4" x14ac:dyDescent="0.2"/>
    <row r="46" ht="10.4" x14ac:dyDescent="0.2"/>
    <row r="47" ht="10.4" x14ac:dyDescent="0.2"/>
    <row r="48" ht="10.4" x14ac:dyDescent="0.2"/>
    <row r="49" ht="10.4" x14ac:dyDescent="0.2"/>
    <row r="50" ht="10.4" x14ac:dyDescent="0.2"/>
    <row r="51" ht="10.4" x14ac:dyDescent="0.2"/>
    <row r="52" ht="10.4" x14ac:dyDescent="0.2"/>
    <row r="53" ht="10.4" x14ac:dyDescent="0.2"/>
    <row r="54" ht="10.4" x14ac:dyDescent="0.2"/>
    <row r="55" ht="10.4" x14ac:dyDescent="0.2"/>
    <row r="56" ht="10.4" x14ac:dyDescent="0.2"/>
    <row r="57" ht="10.4" x14ac:dyDescent="0.2"/>
    <row r="58" ht="11.95" customHeight="1" x14ac:dyDescent="0.2"/>
    <row r="59" ht="10.4" x14ac:dyDescent="0.2"/>
    <row r="60" ht="3.2" customHeight="1" x14ac:dyDescent="0.2"/>
    <row r="61" ht="10.4" x14ac:dyDescent="0.2"/>
    <row r="62" ht="10.4" x14ac:dyDescent="0.2"/>
    <row r="63" ht="10.4" x14ac:dyDescent="0.2"/>
    <row r="64" ht="10.4" x14ac:dyDescent="0.2"/>
    <row r="65" ht="67.55" customHeight="1" x14ac:dyDescent="0.2"/>
    <row r="66" ht="22.9" customHeight="1" x14ac:dyDescent="0.2"/>
    <row r="67" ht="11.25" customHeight="1" x14ac:dyDescent="0.2"/>
    <row r="68" ht="21.2" customHeight="1" x14ac:dyDescent="0.2"/>
    <row r="69" ht="33.549999999999997" customHeight="1" x14ac:dyDescent="0.2"/>
    <row r="70" ht="11.25" customHeight="1" x14ac:dyDescent="0.2"/>
    <row r="71" ht="10.4" x14ac:dyDescent="0.2"/>
    <row r="72" ht="10.4" x14ac:dyDescent="0.2"/>
    <row r="73" ht="10.4" x14ac:dyDescent="0.2"/>
    <row r="74" ht="10.4" x14ac:dyDescent="0.2"/>
    <row r="75" ht="23.2" customHeight="1" x14ac:dyDescent="0.2"/>
    <row r="76" ht="10.4" x14ac:dyDescent="0.2"/>
    <row r="77" ht="11.25" customHeight="1" x14ac:dyDescent="0.2"/>
    <row r="78" ht="22.5" customHeight="1" x14ac:dyDescent="0.2"/>
    <row r="79" ht="11.25" customHeight="1" x14ac:dyDescent="0.2"/>
    <row r="80" ht="33.700000000000003" customHeight="1" x14ac:dyDescent="0.2"/>
    <row r="81" ht="11.25" customHeight="1" x14ac:dyDescent="0.2"/>
    <row r="82" ht="33.299999999999997" customHeight="1" x14ac:dyDescent="0.2"/>
    <row r="83" ht="11.25" customHeight="1" x14ac:dyDescent="0.2"/>
    <row r="84" ht="16.149999999999999" customHeight="1" x14ac:dyDescent="0.2"/>
    <row r="85" ht="33.700000000000003" customHeight="1" x14ac:dyDescent="0.2"/>
    <row r="86" ht="25.35" customHeight="1" x14ac:dyDescent="0.2"/>
    <row r="87" ht="75.599999999999994" customHeight="1" x14ac:dyDescent="0.2"/>
    <row r="88" ht="10.4" x14ac:dyDescent="0.2"/>
    <row r="89" ht="10.4" x14ac:dyDescent="0.2"/>
    <row r="90" ht="10.4" x14ac:dyDescent="0.2"/>
    <row r="91" ht="10.4" x14ac:dyDescent="0.2"/>
    <row r="92" ht="10.4" x14ac:dyDescent="0.2"/>
    <row r="93" ht="10.4" x14ac:dyDescent="0.2"/>
    <row r="94" ht="10.4" x14ac:dyDescent="0.2"/>
    <row r="95" ht="10.4" x14ac:dyDescent="0.2"/>
    <row r="96" ht="10.4" x14ac:dyDescent="0.2"/>
    <row r="97" ht="10.4" x14ac:dyDescent="0.2"/>
    <row r="98" ht="10.4" x14ac:dyDescent="0.2"/>
  </sheetData>
  <mergeCells count="4">
    <mergeCell ref="A20:E20"/>
    <mergeCell ref="A21:E21"/>
    <mergeCell ref="A22:E22"/>
    <mergeCell ref="A23:E23"/>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60"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H21"/>
  <sheetViews>
    <sheetView showGridLines="0" zoomScaleNormal="100" zoomScaleSheetLayoutView="115" workbookViewId="0">
      <selection activeCell="A9" sqref="A9"/>
    </sheetView>
  </sheetViews>
  <sheetFormatPr defaultColWidth="8" defaultRowHeight="11.25" customHeight="1" x14ac:dyDescent="0.3"/>
  <cols>
    <col min="1" max="1" width="27" style="16" customWidth="1"/>
    <col min="2" max="6" width="8.296875" style="16" customWidth="1"/>
    <col min="7" max="16384" width="8" style="16"/>
  </cols>
  <sheetData>
    <row r="1" spans="1:8" ht="22.5" customHeight="1" x14ac:dyDescent="0.3">
      <c r="A1" s="307" t="s">
        <v>95</v>
      </c>
      <c r="B1" s="307"/>
      <c r="C1" s="307"/>
      <c r="D1" s="307"/>
      <c r="E1" s="307"/>
      <c r="F1" s="307"/>
    </row>
    <row r="2" spans="1:8" ht="11.25" customHeight="1" x14ac:dyDescent="0.3">
      <c r="A2" s="21"/>
    </row>
    <row r="3" spans="1:8" ht="41.5" x14ac:dyDescent="0.2">
      <c r="A3" s="131"/>
      <c r="B3" s="197" t="s">
        <v>114</v>
      </c>
      <c r="C3" s="198" t="s">
        <v>119</v>
      </c>
      <c r="D3" s="197" t="s">
        <v>120</v>
      </c>
      <c r="E3" s="197" t="s">
        <v>121</v>
      </c>
      <c r="F3" s="197" t="s">
        <v>122</v>
      </c>
    </row>
    <row r="4" spans="1:8" ht="11.25" customHeight="1" x14ac:dyDescent="0.3">
      <c r="A4" s="77" t="s">
        <v>37</v>
      </c>
      <c r="B4" s="121"/>
      <c r="C4" s="122"/>
      <c r="D4" s="121"/>
      <c r="E4" s="121"/>
      <c r="F4" s="121"/>
    </row>
    <row r="5" spans="1:8" ht="11.25" customHeight="1" x14ac:dyDescent="0.3">
      <c r="A5" s="77" t="s">
        <v>40</v>
      </c>
      <c r="B5" s="121"/>
      <c r="C5" s="122"/>
      <c r="D5" s="121"/>
      <c r="E5" s="121"/>
      <c r="F5" s="121"/>
    </row>
    <row r="6" spans="1:8" ht="11.25" customHeight="1" x14ac:dyDescent="0.3">
      <c r="A6" s="87" t="s">
        <v>22</v>
      </c>
      <c r="B6" s="121">
        <v>15611</v>
      </c>
      <c r="C6" s="122">
        <v>65767</v>
      </c>
      <c r="D6" s="121">
        <v>66839</v>
      </c>
      <c r="E6" s="121">
        <v>71993</v>
      </c>
      <c r="F6" s="121">
        <v>68836</v>
      </c>
    </row>
    <row r="7" spans="1:8" ht="11.25" customHeight="1" x14ac:dyDescent="0.3">
      <c r="A7" s="87" t="s">
        <v>44</v>
      </c>
      <c r="B7" s="121">
        <v>49</v>
      </c>
      <c r="C7" s="122">
        <v>0</v>
      </c>
      <c r="D7" s="121">
        <v>0</v>
      </c>
      <c r="E7" s="121">
        <v>0</v>
      </c>
      <c r="F7" s="121">
        <v>0</v>
      </c>
    </row>
    <row r="8" spans="1:8" ht="11.25" customHeight="1" x14ac:dyDescent="0.3">
      <c r="A8" s="77" t="s">
        <v>41</v>
      </c>
      <c r="B8" s="89">
        <f>SUM(B6:B7)</f>
        <v>15660</v>
      </c>
      <c r="C8" s="90">
        <f>SUM(C6:C7)</f>
        <v>65767</v>
      </c>
      <c r="D8" s="89">
        <f>SUM(D6:D7)</f>
        <v>66839</v>
      </c>
      <c r="E8" s="89">
        <f>SUM(E6:E7)</f>
        <v>71993</v>
      </c>
      <c r="F8" s="89">
        <f>SUM(F6:F7)</f>
        <v>68836</v>
      </c>
    </row>
    <row r="9" spans="1:8" ht="20.75" x14ac:dyDescent="0.2">
      <c r="A9" s="135" t="s">
        <v>136</v>
      </c>
      <c r="B9" s="144">
        <f>-B8</f>
        <v>-15660</v>
      </c>
      <c r="C9" s="145">
        <f t="shared" ref="C9:F9" si="0">-C8</f>
        <v>-65767</v>
      </c>
      <c r="D9" s="144">
        <f t="shared" si="0"/>
        <v>-66839</v>
      </c>
      <c r="E9" s="144">
        <f t="shared" si="0"/>
        <v>-71993</v>
      </c>
      <c r="F9" s="144">
        <f t="shared" si="0"/>
        <v>-68836</v>
      </c>
    </row>
    <row r="10" spans="1:8" ht="22.5" customHeight="1" x14ac:dyDescent="0.2">
      <c r="A10" s="135" t="s">
        <v>63</v>
      </c>
      <c r="B10" s="241">
        <f>B9</f>
        <v>-15660</v>
      </c>
      <c r="C10" s="242">
        <f t="shared" ref="C10:F10" si="1">C9</f>
        <v>-65767</v>
      </c>
      <c r="D10" s="241">
        <f t="shared" si="1"/>
        <v>-66839</v>
      </c>
      <c r="E10" s="241">
        <f t="shared" si="1"/>
        <v>-71993</v>
      </c>
      <c r="F10" s="241">
        <f t="shared" si="1"/>
        <v>-68836</v>
      </c>
    </row>
    <row r="11" spans="1:8" ht="22.2" customHeight="1" x14ac:dyDescent="0.2">
      <c r="A11" s="132" t="s">
        <v>73</v>
      </c>
      <c r="B11" s="248">
        <v>0</v>
      </c>
      <c r="C11" s="249">
        <v>0</v>
      </c>
      <c r="D11" s="248">
        <v>0</v>
      </c>
      <c r="E11" s="248">
        <v>0</v>
      </c>
      <c r="F11" s="248">
        <v>0</v>
      </c>
    </row>
    <row r="12" spans="1:8" ht="11.25" customHeight="1" x14ac:dyDescent="0.3">
      <c r="A12" s="85" t="s">
        <v>45</v>
      </c>
      <c r="B12" s="121"/>
      <c r="C12" s="122"/>
      <c r="D12" s="121"/>
      <c r="E12" s="121"/>
      <c r="F12" s="121"/>
    </row>
    <row r="13" spans="1:8" ht="11.25" customHeight="1" x14ac:dyDescent="0.3">
      <c r="A13" s="147" t="s">
        <v>50</v>
      </c>
      <c r="B13" s="121">
        <v>15666</v>
      </c>
      <c r="C13" s="122">
        <v>65767</v>
      </c>
      <c r="D13" s="121">
        <v>66839</v>
      </c>
      <c r="E13" s="121">
        <v>71993</v>
      </c>
      <c r="F13" s="121">
        <v>68836</v>
      </c>
    </row>
    <row r="14" spans="1:8" ht="22.5" customHeight="1" x14ac:dyDescent="0.2">
      <c r="A14" s="231" t="s">
        <v>74</v>
      </c>
      <c r="B14" s="250">
        <f>B13</f>
        <v>15666</v>
      </c>
      <c r="C14" s="251">
        <f t="shared" ref="C14:F14" si="2">C13</f>
        <v>65767</v>
      </c>
      <c r="D14" s="252">
        <f t="shared" si="2"/>
        <v>66839</v>
      </c>
      <c r="E14" s="252">
        <f t="shared" si="2"/>
        <v>71993</v>
      </c>
      <c r="F14" s="252">
        <f t="shared" si="2"/>
        <v>68836</v>
      </c>
    </row>
    <row r="15" spans="1:8" ht="11.25" customHeight="1" x14ac:dyDescent="0.3">
      <c r="A15" s="85" t="s">
        <v>46</v>
      </c>
      <c r="B15" s="82"/>
      <c r="C15" s="83"/>
      <c r="D15" s="82"/>
      <c r="E15" s="82"/>
      <c r="F15" s="82"/>
      <c r="H15" s="116"/>
    </row>
    <row r="16" spans="1:8" ht="11.25" customHeight="1" x14ac:dyDescent="0.3">
      <c r="A16" s="147" t="s">
        <v>50</v>
      </c>
      <c r="B16" s="121">
        <v>-6</v>
      </c>
      <c r="C16" s="122"/>
      <c r="D16" s="121"/>
      <c r="E16" s="121"/>
      <c r="F16" s="121"/>
    </row>
    <row r="17" spans="1:6" ht="22.5" customHeight="1" x14ac:dyDescent="0.2">
      <c r="A17" s="231" t="s">
        <v>75</v>
      </c>
      <c r="B17" s="253">
        <f>B16</f>
        <v>-6</v>
      </c>
      <c r="C17" s="254">
        <f t="shared" ref="C17:F17" si="3">C16</f>
        <v>0</v>
      </c>
      <c r="D17" s="253">
        <f t="shared" si="3"/>
        <v>0</v>
      </c>
      <c r="E17" s="253">
        <f t="shared" si="3"/>
        <v>0</v>
      </c>
      <c r="F17" s="253">
        <f t="shared" si="3"/>
        <v>0</v>
      </c>
    </row>
    <row r="18" spans="1:6" ht="22.5" customHeight="1" x14ac:dyDescent="0.2">
      <c r="A18" s="146" t="s">
        <v>76</v>
      </c>
      <c r="B18" s="255">
        <v>0</v>
      </c>
      <c r="C18" s="256">
        <v>0</v>
      </c>
      <c r="D18" s="255">
        <v>0</v>
      </c>
      <c r="E18" s="255">
        <v>0</v>
      </c>
      <c r="F18" s="255">
        <v>0</v>
      </c>
    </row>
    <row r="20" spans="1:6" ht="11.25" customHeight="1" x14ac:dyDescent="0.2">
      <c r="A20" s="308" t="s">
        <v>89</v>
      </c>
      <c r="B20" s="308"/>
      <c r="C20" s="308"/>
      <c r="D20" s="308"/>
      <c r="E20" s="308"/>
      <c r="F20" s="308"/>
    </row>
    <row r="21" spans="1:6" ht="11.25" customHeight="1" x14ac:dyDescent="0.3">
      <c r="A21" s="22"/>
    </row>
  </sheetData>
  <mergeCells count="2">
    <mergeCell ref="A1:F1"/>
    <mergeCell ref="A20:F20"/>
  </mergeCells>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showGridLines="0" zoomScaleNormal="100" zoomScaleSheetLayoutView="100" workbookViewId="0">
      <selection activeCell="F10" sqref="F10:F11"/>
    </sheetView>
  </sheetViews>
  <sheetFormatPr defaultColWidth="9.09765625" defaultRowHeight="11.25" customHeight="1" x14ac:dyDescent="0.3"/>
  <cols>
    <col min="1" max="1" width="34" style="44" customWidth="1"/>
    <col min="2" max="6" width="6.8984375" style="44" customWidth="1"/>
    <col min="7" max="7" width="4.59765625" style="44" customWidth="1"/>
    <col min="8" max="8" width="9.09765625" style="44"/>
    <col min="9" max="9" width="9.09765625" style="47"/>
    <col min="10" max="13" width="9.09765625" style="44"/>
    <col min="14" max="14" width="2" style="44" customWidth="1"/>
    <col min="15" max="16384" width="9.09765625" style="44"/>
  </cols>
  <sheetData>
    <row r="1" spans="1:10" ht="11.25" customHeight="1" x14ac:dyDescent="0.3">
      <c r="A1" s="42" t="s">
        <v>96</v>
      </c>
      <c r="B1" s="43"/>
      <c r="C1" s="43"/>
      <c r="D1" s="43"/>
      <c r="E1" s="43"/>
      <c r="F1" s="43"/>
      <c r="G1" s="43"/>
      <c r="I1" s="45"/>
      <c r="J1" s="46"/>
    </row>
    <row r="2" spans="1:10" ht="11.25" customHeight="1" x14ac:dyDescent="0.3">
      <c r="A2" s="42"/>
      <c r="B2" s="43"/>
      <c r="C2" s="43"/>
      <c r="D2" s="43"/>
      <c r="E2" s="43"/>
      <c r="F2" s="43"/>
      <c r="G2" s="43"/>
      <c r="I2" s="45"/>
      <c r="J2" s="46"/>
    </row>
    <row r="3" spans="1:10" ht="11.25" customHeight="1" x14ac:dyDescent="0.3">
      <c r="A3" s="262" t="s">
        <v>144</v>
      </c>
    </row>
  </sheetData>
  <pageMargins left="1.4566929133858268" right="1.4566929133858268" top="0.98425196850393704" bottom="1.0629921259842521" header="0.51181102362204722" footer="0.51181102362204722"/>
  <pageSetup paperSize="9" scale="85" orientation="portrait" cellComments="asDisplayed" r:id="rId1"/>
  <headerFooter alignWithMargins="0"/>
  <colBreaks count="1" manualBreakCount="1">
    <brk id="6" max="5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K12"/>
  <sheetViews>
    <sheetView showGridLines="0" tabSelected="1" zoomScaleNormal="100" zoomScaleSheetLayoutView="93" workbookViewId="0">
      <selection activeCell="B9" sqref="B9"/>
    </sheetView>
  </sheetViews>
  <sheetFormatPr defaultColWidth="9.09765625" defaultRowHeight="12.7" x14ac:dyDescent="0.25"/>
  <cols>
    <col min="1" max="1" width="34.69921875" style="1" customWidth="1"/>
    <col min="2" max="4" width="8.09765625" style="1" customWidth="1"/>
    <col min="5" max="7" width="8.296875" style="1" customWidth="1"/>
    <col min="8" max="9" width="7.09765625" style="1" customWidth="1"/>
    <col min="10" max="10" width="7.09765625" style="32" customWidth="1"/>
    <col min="11" max="11" width="8.3984375" style="32" customWidth="1"/>
    <col min="12" max="16384" width="9.09765625" style="1"/>
  </cols>
  <sheetData>
    <row r="1" spans="1:11" x14ac:dyDescent="0.25">
      <c r="A1" s="148" t="s">
        <v>137</v>
      </c>
      <c r="B1" s="11"/>
      <c r="C1" s="11"/>
      <c r="D1" s="11"/>
      <c r="E1" s="31"/>
      <c r="F1" s="31"/>
      <c r="G1" s="31"/>
      <c r="H1" s="31"/>
      <c r="I1" s="31"/>
      <c r="J1" s="33"/>
      <c r="K1" s="33"/>
    </row>
    <row r="2" spans="1:11" x14ac:dyDescent="0.25">
      <c r="A2" s="31"/>
      <c r="B2" s="31"/>
      <c r="C2" s="31"/>
      <c r="D2" s="31"/>
      <c r="E2" s="31"/>
      <c r="F2" s="31"/>
      <c r="G2" s="31"/>
      <c r="H2" s="31"/>
      <c r="I2" s="31"/>
      <c r="J2" s="33"/>
      <c r="K2" s="33"/>
    </row>
    <row r="3" spans="1:11" s="6" customFormat="1" ht="14.4" x14ac:dyDescent="0.3">
      <c r="A3" s="262" t="s">
        <v>143</v>
      </c>
      <c r="B3"/>
      <c r="C3"/>
      <c r="D3"/>
      <c r="E3"/>
      <c r="F3"/>
      <c r="G3"/>
      <c r="H3" s="3"/>
      <c r="I3" s="3"/>
      <c r="K3" s="111"/>
    </row>
    <row r="4" spans="1:11" s="6" customFormat="1" ht="14.4" x14ac:dyDescent="0.3">
      <c r="A4"/>
      <c r="B4"/>
      <c r="C4"/>
      <c r="D4"/>
      <c r="E4"/>
      <c r="F4"/>
      <c r="G4"/>
      <c r="H4" s="3"/>
      <c r="I4" s="3"/>
      <c r="K4" s="111"/>
    </row>
    <row r="5" spans="1:11" s="6" customFormat="1" ht="14.4" x14ac:dyDescent="0.3">
      <c r="A5"/>
      <c r="B5"/>
      <c r="C5"/>
      <c r="D5"/>
      <c r="E5"/>
      <c r="F5"/>
      <c r="G5"/>
      <c r="H5" s="3"/>
      <c r="I5" s="3"/>
      <c r="K5" s="111"/>
    </row>
    <row r="6" spans="1:11" s="6" customFormat="1" ht="14.4" x14ac:dyDescent="0.3">
      <c r="A6"/>
      <c r="B6"/>
      <c r="C6"/>
      <c r="D6"/>
      <c r="E6"/>
      <c r="F6"/>
      <c r="G6"/>
      <c r="H6" s="3"/>
      <c r="I6" s="3"/>
      <c r="K6" s="111"/>
    </row>
    <row r="7" spans="1:11" s="6" customFormat="1" ht="14.4" x14ac:dyDescent="0.3">
      <c r="A7"/>
      <c r="B7"/>
      <c r="C7"/>
      <c r="D7"/>
      <c r="E7"/>
      <c r="F7"/>
      <c r="G7"/>
      <c r="H7" s="3"/>
      <c r="I7" s="3"/>
      <c r="K7" s="111"/>
    </row>
    <row r="8" spans="1:11" s="6" customFormat="1" ht="14.4" x14ac:dyDescent="0.3">
      <c r="A8"/>
      <c r="B8"/>
      <c r="C8"/>
      <c r="D8"/>
      <c r="E8"/>
      <c r="F8"/>
      <c r="G8"/>
      <c r="H8" s="3"/>
      <c r="I8" s="3"/>
      <c r="K8" s="111"/>
    </row>
    <row r="9" spans="1:11" s="6" customFormat="1" ht="14.4" x14ac:dyDescent="0.3">
      <c r="A9"/>
      <c r="B9"/>
      <c r="C9"/>
      <c r="D9"/>
      <c r="E9"/>
      <c r="F9"/>
      <c r="G9"/>
      <c r="H9" s="3"/>
      <c r="I9" s="2"/>
      <c r="K9" s="111"/>
    </row>
    <row r="10" spans="1:11" s="6" customFormat="1" ht="14.4" x14ac:dyDescent="0.3">
      <c r="A10"/>
      <c r="B10"/>
      <c r="C10"/>
      <c r="D10"/>
      <c r="E10"/>
      <c r="F10"/>
      <c r="G10"/>
      <c r="I10" s="8"/>
      <c r="K10" s="111"/>
    </row>
    <row r="11" spans="1:11" ht="14.4" x14ac:dyDescent="0.3">
      <c r="A11"/>
      <c r="B11"/>
      <c r="C11"/>
      <c r="D11"/>
      <c r="E11"/>
      <c r="F11"/>
      <c r="G11"/>
    </row>
    <row r="12" spans="1:11" ht="14.4" x14ac:dyDescent="0.3">
      <c r="A12"/>
      <c r="B12"/>
      <c r="C12"/>
      <c r="D12"/>
      <c r="E12"/>
      <c r="F12"/>
      <c r="G12"/>
    </row>
  </sheetData>
  <phoneticPr fontId="20" type="noConversion"/>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8"/>
  <sheetViews>
    <sheetView showGridLines="0" zoomScaleNormal="100" zoomScaleSheetLayoutView="115" workbookViewId="0">
      <selection activeCell="D24" sqref="D24"/>
    </sheetView>
  </sheetViews>
  <sheetFormatPr defaultColWidth="9.09765625" defaultRowHeight="10.4" x14ac:dyDescent="0.2"/>
  <cols>
    <col min="1" max="1" width="27.69921875" style="9" customWidth="1"/>
    <col min="2" max="2" width="7.59765625" style="9" customWidth="1"/>
    <col min="3" max="6" width="8.296875" style="9" customWidth="1"/>
    <col min="7" max="16384" width="9.09765625" style="9"/>
  </cols>
  <sheetData>
    <row r="1" spans="1:7" x14ac:dyDescent="0.2">
      <c r="A1" s="5" t="s">
        <v>103</v>
      </c>
      <c r="B1" s="4"/>
      <c r="C1" s="4"/>
      <c r="D1" s="3"/>
      <c r="E1" s="3"/>
      <c r="F1" s="3"/>
      <c r="G1" s="3"/>
    </row>
    <row r="2" spans="1:7" x14ac:dyDescent="0.2">
      <c r="A2" s="5"/>
      <c r="B2" s="4"/>
      <c r="C2" s="4"/>
      <c r="D2" s="3"/>
      <c r="E2" s="3"/>
      <c r="F2" s="3"/>
      <c r="G2" s="3"/>
    </row>
    <row r="3" spans="1:7" ht="20.75" x14ac:dyDescent="0.2">
      <c r="A3" s="117"/>
      <c r="B3" s="139" t="s">
        <v>97</v>
      </c>
      <c r="C3" s="140" t="s">
        <v>59</v>
      </c>
      <c r="D3" s="141" t="s">
        <v>60</v>
      </c>
      <c r="E3" s="140" t="s">
        <v>77</v>
      </c>
      <c r="F3" s="141" t="s">
        <v>102</v>
      </c>
    </row>
    <row r="4" spans="1:7" x14ac:dyDescent="0.2">
      <c r="A4" s="7" t="s">
        <v>147</v>
      </c>
      <c r="B4" s="108"/>
      <c r="C4" s="64"/>
      <c r="D4" s="65"/>
      <c r="E4" s="64"/>
      <c r="F4" s="66"/>
    </row>
    <row r="5" spans="1:7" ht="24.8" customHeight="1" x14ac:dyDescent="0.2">
      <c r="A5" s="263" t="s">
        <v>163</v>
      </c>
      <c r="B5" s="109">
        <v>1.1000000000000001</v>
      </c>
      <c r="C5" s="67"/>
      <c r="D5" s="66"/>
      <c r="E5" s="67"/>
      <c r="F5" s="66"/>
    </row>
    <row r="6" spans="1:7" x14ac:dyDescent="0.2">
      <c r="A6" s="10" t="s">
        <v>7</v>
      </c>
      <c r="B6" s="109"/>
      <c r="C6" s="270">
        <v>0</v>
      </c>
      <c r="D6" s="272">
        <v>0</v>
      </c>
      <c r="E6" s="270">
        <v>87</v>
      </c>
      <c r="F6" s="272">
        <v>-1317</v>
      </c>
    </row>
    <row r="7" spans="1:7" x14ac:dyDescent="0.2">
      <c r="A7" s="7" t="s">
        <v>0</v>
      </c>
      <c r="B7" s="109"/>
      <c r="C7" s="286">
        <f>SUM(C6)</f>
        <v>0</v>
      </c>
      <c r="D7" s="287">
        <f>SUM(D6)</f>
        <v>0</v>
      </c>
      <c r="E7" s="286">
        <f>SUM(E6)</f>
        <v>87</v>
      </c>
      <c r="F7" s="287">
        <f>SUM(F6)</f>
        <v>-1317</v>
      </c>
    </row>
    <row r="8" spans="1:7" x14ac:dyDescent="0.2">
      <c r="A8" s="7" t="s">
        <v>8</v>
      </c>
      <c r="B8" s="109"/>
      <c r="C8" s="67"/>
      <c r="D8" s="273"/>
      <c r="E8" s="67"/>
      <c r="F8" s="66"/>
    </row>
    <row r="9" spans="1:7" ht="10.95" customHeight="1" x14ac:dyDescent="0.2">
      <c r="A9" s="278" t="s">
        <v>6</v>
      </c>
      <c r="B9" s="279"/>
      <c r="C9" s="280">
        <v>0</v>
      </c>
      <c r="D9" s="281">
        <v>0</v>
      </c>
      <c r="E9" s="280">
        <v>87</v>
      </c>
      <c r="F9" s="281">
        <v>-1317</v>
      </c>
    </row>
    <row r="10" spans="1:7" ht="10.95" customHeight="1" x14ac:dyDescent="0.2">
      <c r="A10" s="282" t="s">
        <v>159</v>
      </c>
      <c r="B10" s="283"/>
      <c r="C10" s="284">
        <v>0</v>
      </c>
      <c r="D10" s="285">
        <v>0</v>
      </c>
      <c r="E10" s="284">
        <v>87</v>
      </c>
      <c r="F10" s="285">
        <v>-1317</v>
      </c>
    </row>
    <row r="11" spans="1:7" ht="14.4" x14ac:dyDescent="0.3">
      <c r="A11" s="295" t="s">
        <v>156</v>
      </c>
      <c r="B11" s="296"/>
      <c r="C11" s="296"/>
      <c r="D11" s="296"/>
      <c r="E11" s="296"/>
      <c r="F11" s="296"/>
    </row>
    <row r="12" spans="1:7" ht="36" customHeight="1" x14ac:dyDescent="0.3">
      <c r="A12" s="297" t="s">
        <v>148</v>
      </c>
      <c r="B12" s="294"/>
      <c r="C12" s="294"/>
      <c r="D12" s="294"/>
      <c r="E12" s="294"/>
      <c r="F12" s="294"/>
    </row>
    <row r="13" spans="1:7" x14ac:dyDescent="0.2">
      <c r="A13" s="142"/>
      <c r="B13" s="11"/>
      <c r="C13" s="11"/>
      <c r="D13" s="11"/>
      <c r="E13" s="11"/>
      <c r="F13" s="3"/>
    </row>
    <row r="14" spans="1:7" x14ac:dyDescent="0.2">
      <c r="A14" s="11"/>
      <c r="B14" s="11"/>
      <c r="C14" s="11"/>
      <c r="D14" s="11"/>
      <c r="E14" s="11"/>
    </row>
    <row r="17" spans="3:4" x14ac:dyDescent="0.2">
      <c r="C17" s="265"/>
      <c r="D17" s="265"/>
    </row>
    <row r="18" spans="3:4" x14ac:dyDescent="0.2">
      <c r="C18" s="265"/>
      <c r="D18" s="265"/>
    </row>
  </sheetData>
  <mergeCells count="2">
    <mergeCell ref="A11:F11"/>
    <mergeCell ref="A12:F12"/>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K69"/>
  <sheetViews>
    <sheetView showGridLines="0" zoomScaleNormal="100" zoomScaleSheetLayoutView="120" workbookViewId="0">
      <selection activeCell="A9" sqref="A9"/>
    </sheetView>
  </sheetViews>
  <sheetFormatPr defaultColWidth="9.09765625" defaultRowHeight="11.25" customHeight="1" x14ac:dyDescent="0.3"/>
  <cols>
    <col min="1" max="1" width="30.8984375" style="167" customWidth="1"/>
    <col min="2" max="6" width="7.59765625" style="167" customWidth="1"/>
    <col min="7" max="16384" width="9.09765625" style="167"/>
  </cols>
  <sheetData>
    <row r="1" spans="1:6" ht="11.25" customHeight="1" x14ac:dyDescent="0.3">
      <c r="A1" s="168" t="s">
        <v>149</v>
      </c>
      <c r="B1" s="169"/>
      <c r="C1" s="169"/>
      <c r="E1" s="170"/>
    </row>
    <row r="2" spans="1:6" ht="3.2" customHeight="1" x14ac:dyDescent="0.3">
      <c r="A2" s="168"/>
      <c r="B2" s="169"/>
      <c r="C2" s="169"/>
      <c r="D2" s="170"/>
      <c r="E2" s="170"/>
    </row>
    <row r="3" spans="1:6" ht="37.450000000000003" customHeight="1" x14ac:dyDescent="0.3">
      <c r="A3" s="298" t="s">
        <v>150</v>
      </c>
      <c r="B3" s="298"/>
      <c r="C3" s="298"/>
      <c r="D3" s="298"/>
      <c r="E3" s="298"/>
      <c r="F3" s="298"/>
    </row>
    <row r="4" spans="1:6" ht="56.45" customHeight="1" x14ac:dyDescent="0.2">
      <c r="A4" s="220"/>
      <c r="B4" s="214" t="s">
        <v>106</v>
      </c>
      <c r="C4" s="215" t="s">
        <v>104</v>
      </c>
      <c r="D4" s="216" t="s">
        <v>109</v>
      </c>
      <c r="E4" s="216" t="s">
        <v>108</v>
      </c>
      <c r="F4" s="216" t="s">
        <v>107</v>
      </c>
    </row>
    <row r="5" spans="1:6" ht="15" customHeight="1" x14ac:dyDescent="0.3">
      <c r="A5" s="299" t="s">
        <v>151</v>
      </c>
      <c r="B5" s="300"/>
      <c r="C5" s="300"/>
      <c r="D5" s="300"/>
      <c r="E5" s="300"/>
      <c r="F5" s="300"/>
    </row>
    <row r="6" spans="1:6" s="172" customFormat="1" ht="11.25" customHeight="1" x14ac:dyDescent="0.3">
      <c r="A6" s="267" t="s">
        <v>2</v>
      </c>
      <c r="B6" s="266"/>
      <c r="C6" s="268"/>
      <c r="D6" s="170"/>
      <c r="E6" s="170"/>
      <c r="F6" s="170"/>
    </row>
    <row r="7" spans="1:6" ht="22.2" customHeight="1" x14ac:dyDescent="0.3">
      <c r="A7" s="173" t="s">
        <v>139</v>
      </c>
      <c r="B7" s="266">
        <v>9001</v>
      </c>
      <c r="C7" s="268">
        <v>34543</v>
      </c>
      <c r="D7" s="170">
        <v>35111</v>
      </c>
      <c r="E7" s="170">
        <v>35617</v>
      </c>
      <c r="F7" s="170">
        <v>36166</v>
      </c>
    </row>
    <row r="8" spans="1:6" ht="11.25" customHeight="1" x14ac:dyDescent="0.3">
      <c r="A8" s="174" t="s">
        <v>4</v>
      </c>
      <c r="B8" s="266"/>
      <c r="C8" s="268"/>
      <c r="D8" s="170"/>
      <c r="E8" s="170"/>
      <c r="F8" s="170"/>
    </row>
    <row r="9" spans="1:6" ht="11.25" customHeight="1" x14ac:dyDescent="0.3">
      <c r="A9" s="175" t="s">
        <v>152</v>
      </c>
      <c r="B9" s="266">
        <f>6588+408</f>
        <v>6996</v>
      </c>
      <c r="C9" s="268">
        <v>30779</v>
      </c>
      <c r="D9" s="170">
        <v>31234</v>
      </c>
      <c r="E9" s="170">
        <v>35833</v>
      </c>
      <c r="F9" s="170">
        <v>32078</v>
      </c>
    </row>
    <row r="10" spans="1:6" ht="21.75" customHeight="1" x14ac:dyDescent="0.3">
      <c r="A10" s="274" t="s">
        <v>153</v>
      </c>
      <c r="B10" s="266">
        <v>0</v>
      </c>
      <c r="C10" s="268">
        <v>445</v>
      </c>
      <c r="D10" s="170">
        <v>494</v>
      </c>
      <c r="E10" s="170">
        <v>543</v>
      </c>
      <c r="F10" s="170">
        <v>592</v>
      </c>
    </row>
    <row r="11" spans="1:6" ht="11.25" customHeight="1" x14ac:dyDescent="0.3">
      <c r="A11" s="176" t="s">
        <v>87</v>
      </c>
      <c r="B11" s="217">
        <f>SUM(B7:B10)</f>
        <v>15997</v>
      </c>
      <c r="C11" s="271">
        <f>SUM(C7:C10)</f>
        <v>65767</v>
      </c>
      <c r="D11" s="217">
        <f>SUM(D7:D10)</f>
        <v>66839</v>
      </c>
      <c r="E11" s="217">
        <f>SUM(E7:E10)</f>
        <v>71993</v>
      </c>
      <c r="F11" s="217">
        <f>SUM(F7:F10)</f>
        <v>68836</v>
      </c>
    </row>
    <row r="12" spans="1:6" ht="11.25" customHeight="1" x14ac:dyDescent="0.3">
      <c r="A12" s="170" t="s">
        <v>7</v>
      </c>
      <c r="B12" s="266"/>
      <c r="C12" s="268"/>
      <c r="D12" s="170"/>
      <c r="E12" s="170"/>
      <c r="F12" s="170"/>
    </row>
    <row r="13" spans="1:6" ht="11.25" customHeight="1" x14ac:dyDescent="0.3">
      <c r="A13" s="174" t="s">
        <v>1</v>
      </c>
      <c r="B13" s="266">
        <f>2077-407</f>
        <v>1670</v>
      </c>
      <c r="C13" s="268">
        <v>10142</v>
      </c>
      <c r="D13" s="170">
        <v>9981</v>
      </c>
      <c r="E13" s="170">
        <v>10065</v>
      </c>
      <c r="F13" s="170">
        <v>8728</v>
      </c>
    </row>
    <row r="14" spans="1:6" ht="21.2" customHeight="1" x14ac:dyDescent="0.3">
      <c r="A14" s="173" t="s">
        <v>160</v>
      </c>
      <c r="B14" s="266">
        <v>407</v>
      </c>
      <c r="C14" s="268">
        <v>0</v>
      </c>
      <c r="D14" s="170">
        <v>0</v>
      </c>
      <c r="E14" s="170">
        <v>0</v>
      </c>
      <c r="F14" s="170">
        <v>0</v>
      </c>
    </row>
    <row r="15" spans="1:6" ht="11.25" customHeight="1" x14ac:dyDescent="0.3">
      <c r="A15" s="176" t="s">
        <v>88</v>
      </c>
      <c r="B15" s="217">
        <f>SUM(B13:B14)</f>
        <v>2077</v>
      </c>
      <c r="C15" s="271">
        <f>SUM(C13:C14)</f>
        <v>10142</v>
      </c>
      <c r="D15" s="217">
        <f>SUM(D13:D14)</f>
        <v>9981</v>
      </c>
      <c r="E15" s="217">
        <f>SUM(E13:E14)</f>
        <v>10065</v>
      </c>
      <c r="F15" s="217">
        <f>SUM(F13:F14)</f>
        <v>8728</v>
      </c>
    </row>
    <row r="16" spans="1:6" s="177" customFormat="1" ht="11.25" customHeight="1" x14ac:dyDescent="0.3">
      <c r="A16" s="213" t="s">
        <v>105</v>
      </c>
      <c r="B16" s="269">
        <f>B11+B15</f>
        <v>18074</v>
      </c>
      <c r="C16" s="271">
        <f>C11+C15</f>
        <v>75909</v>
      </c>
      <c r="D16" s="269">
        <f>D11+D15</f>
        <v>76820</v>
      </c>
      <c r="E16" s="269">
        <f>E11+E15</f>
        <v>82058</v>
      </c>
      <c r="F16" s="269">
        <f>F11+F15</f>
        <v>77564</v>
      </c>
    </row>
    <row r="17" spans="1:6" ht="15" customHeight="1" x14ac:dyDescent="0.3">
      <c r="A17" s="218" t="s">
        <v>11</v>
      </c>
      <c r="B17" s="219"/>
      <c r="C17" s="219"/>
      <c r="D17" s="219"/>
      <c r="E17" s="219"/>
      <c r="F17" s="219"/>
    </row>
    <row r="18" spans="1:6" ht="21.6" customHeight="1" x14ac:dyDescent="0.3">
      <c r="A18" s="267" t="s">
        <v>2</v>
      </c>
      <c r="B18" s="266"/>
      <c r="C18" s="268"/>
    </row>
    <row r="19" spans="1:6" ht="21.6" customHeight="1" x14ac:dyDescent="0.3">
      <c r="A19" s="173" t="s">
        <v>139</v>
      </c>
      <c r="B19" s="266">
        <f>B7</f>
        <v>9001</v>
      </c>
      <c r="C19" s="268">
        <f t="shared" ref="C19:F19" si="0">C7</f>
        <v>34543</v>
      </c>
      <c r="D19" s="167">
        <f t="shared" si="0"/>
        <v>35111</v>
      </c>
      <c r="E19" s="167">
        <f t="shared" si="0"/>
        <v>35617</v>
      </c>
      <c r="F19" s="167">
        <f t="shared" si="0"/>
        <v>36166</v>
      </c>
    </row>
    <row r="20" spans="1:6" ht="11.25" customHeight="1" x14ac:dyDescent="0.3">
      <c r="A20" s="174" t="s">
        <v>4</v>
      </c>
      <c r="B20" s="266">
        <f>B9+B10</f>
        <v>6996</v>
      </c>
      <c r="C20" s="268">
        <f t="shared" ref="C20:F20" si="1">C9+C10</f>
        <v>31224</v>
      </c>
      <c r="D20" s="167">
        <f t="shared" si="1"/>
        <v>31728</v>
      </c>
      <c r="E20" s="167">
        <f t="shared" si="1"/>
        <v>36376</v>
      </c>
      <c r="F20" s="167">
        <f t="shared" si="1"/>
        <v>32670</v>
      </c>
    </row>
    <row r="21" spans="1:6" ht="11.25" customHeight="1" x14ac:dyDescent="0.3">
      <c r="A21" s="176" t="s">
        <v>87</v>
      </c>
      <c r="B21" s="276">
        <f>SUM(B19:B20)</f>
        <v>15997</v>
      </c>
      <c r="C21" s="275">
        <f>SUM(C19:C20)</f>
        <v>65767</v>
      </c>
      <c r="D21" s="276">
        <f>SUM(D19:D20)</f>
        <v>66839</v>
      </c>
      <c r="E21" s="276">
        <f>SUM(E19:E20)</f>
        <v>71993</v>
      </c>
      <c r="F21" s="276">
        <f>SUM(F19:F20)</f>
        <v>68836</v>
      </c>
    </row>
    <row r="22" spans="1:6" ht="11.25" customHeight="1" x14ac:dyDescent="0.3">
      <c r="A22" s="170" t="s">
        <v>7</v>
      </c>
      <c r="B22" s="266"/>
      <c r="C22" s="268"/>
    </row>
    <row r="23" spans="1:6" ht="10.4" x14ac:dyDescent="0.3">
      <c r="A23" s="174" t="s">
        <v>1</v>
      </c>
      <c r="B23" s="266">
        <f>B13</f>
        <v>1670</v>
      </c>
      <c r="C23" s="268">
        <f t="shared" ref="C23:F23" si="2">C13</f>
        <v>10142</v>
      </c>
      <c r="D23" s="167">
        <f t="shared" si="2"/>
        <v>9981</v>
      </c>
      <c r="E23" s="167">
        <f t="shared" si="2"/>
        <v>10065</v>
      </c>
      <c r="F23" s="167">
        <f t="shared" si="2"/>
        <v>8728</v>
      </c>
    </row>
    <row r="24" spans="1:6" ht="24.05" customHeight="1" x14ac:dyDescent="0.3">
      <c r="A24" s="173" t="s">
        <v>160</v>
      </c>
      <c r="B24" s="266">
        <f>B14</f>
        <v>407</v>
      </c>
      <c r="C24" s="268">
        <f t="shared" ref="C24:F24" si="3">C14</f>
        <v>0</v>
      </c>
      <c r="D24" s="170">
        <f t="shared" si="3"/>
        <v>0</v>
      </c>
      <c r="E24" s="170">
        <f t="shared" si="3"/>
        <v>0</v>
      </c>
      <c r="F24" s="170">
        <f t="shared" si="3"/>
        <v>0</v>
      </c>
    </row>
    <row r="25" spans="1:6" ht="11.25" customHeight="1" x14ac:dyDescent="0.3">
      <c r="A25" s="176" t="s">
        <v>88</v>
      </c>
      <c r="B25" s="194">
        <f>SUM(B23:B24)</f>
        <v>2077</v>
      </c>
      <c r="C25" s="275">
        <f>SUM(C23:C24)</f>
        <v>10142</v>
      </c>
      <c r="D25" s="194">
        <f>SUM(D23:D24)</f>
        <v>9981</v>
      </c>
      <c r="E25" s="194">
        <f>SUM(E23:E24)</f>
        <v>10065</v>
      </c>
      <c r="F25" s="194">
        <f>SUM(F23:F24)</f>
        <v>8728</v>
      </c>
    </row>
    <row r="26" spans="1:6" ht="11.25" customHeight="1" x14ac:dyDescent="0.3">
      <c r="A26" s="210" t="s">
        <v>10</v>
      </c>
      <c r="B26" s="194">
        <f>B21+B25</f>
        <v>18074</v>
      </c>
      <c r="C26" s="275">
        <f>C21+C25</f>
        <v>75909</v>
      </c>
      <c r="D26" s="194">
        <f>D21+D25</f>
        <v>76820</v>
      </c>
      <c r="E26" s="194">
        <f>E21+E25</f>
        <v>82058</v>
      </c>
      <c r="F26" s="194">
        <f>F21+F25</f>
        <v>77564</v>
      </c>
    </row>
    <row r="27" spans="1:6" s="177" customFormat="1" ht="11.25" customHeight="1" x14ac:dyDescent="0.3">
      <c r="A27" s="181"/>
      <c r="B27" s="178"/>
      <c r="C27" s="178"/>
      <c r="D27" s="170"/>
      <c r="E27" s="170"/>
      <c r="F27" s="170"/>
    </row>
    <row r="28" spans="1:6" s="177" customFormat="1" ht="10.4" x14ac:dyDescent="0.3">
      <c r="A28" s="182"/>
      <c r="B28" s="183" t="s">
        <v>78</v>
      </c>
      <c r="C28" s="184" t="s">
        <v>99</v>
      </c>
      <c r="D28" s="170"/>
      <c r="E28" s="170"/>
      <c r="F28" s="170"/>
    </row>
    <row r="29" spans="1:6" s="177" customFormat="1" ht="10.4" x14ac:dyDescent="0.3">
      <c r="A29" s="185" t="s">
        <v>84</v>
      </c>
      <c r="B29" s="186">
        <v>11</v>
      </c>
      <c r="C29" s="187">
        <v>66</v>
      </c>
      <c r="D29" s="188"/>
      <c r="E29" s="188"/>
      <c r="F29" s="188"/>
    </row>
    <row r="30" spans="1:6" ht="23.2" customHeight="1" x14ac:dyDescent="0.3">
      <c r="A30" s="301" t="s">
        <v>154</v>
      </c>
      <c r="B30" s="302"/>
      <c r="C30" s="302"/>
      <c r="D30" s="302"/>
      <c r="E30" s="302"/>
      <c r="F30" s="302"/>
    </row>
    <row r="31" spans="1:6" ht="24.05" customHeight="1" x14ac:dyDescent="0.3">
      <c r="A31" s="301" t="s">
        <v>155</v>
      </c>
      <c r="B31" s="302"/>
      <c r="C31" s="302"/>
      <c r="D31" s="302"/>
      <c r="E31" s="302"/>
      <c r="F31" s="302"/>
    </row>
    <row r="32" spans="1:6" s="179" customFormat="1" ht="11.25" customHeight="1" x14ac:dyDescent="0.3">
      <c r="A32" s="212"/>
      <c r="B32" s="211"/>
      <c r="C32" s="211"/>
      <c r="D32" s="211"/>
      <c r="E32" s="211"/>
      <c r="F32" s="211"/>
    </row>
    <row r="33" spans="1:7" s="179" customFormat="1" ht="22.9" customHeight="1" x14ac:dyDescent="0.3">
      <c r="A33" s="167"/>
      <c r="B33" s="167"/>
      <c r="C33" s="167"/>
      <c r="D33" s="167"/>
      <c r="E33" s="167"/>
      <c r="F33" s="167"/>
    </row>
    <row r="34" spans="1:7" ht="11.25" customHeight="1" x14ac:dyDescent="0.3">
      <c r="A34" s="179"/>
      <c r="B34" s="68"/>
      <c r="C34" s="189"/>
    </row>
    <row r="35" spans="1:7" ht="11.25" customHeight="1" x14ac:dyDescent="0.3">
      <c r="B35" s="68"/>
      <c r="C35" s="189"/>
    </row>
    <row r="36" spans="1:7" ht="11.25" customHeight="1" x14ac:dyDescent="0.3">
      <c r="A36" s="179"/>
      <c r="B36" s="68"/>
      <c r="C36" s="189"/>
    </row>
    <row r="37" spans="1:7" ht="11.25" customHeight="1" x14ac:dyDescent="0.3">
      <c r="A37" s="179"/>
      <c r="B37" s="68"/>
      <c r="C37" s="189"/>
    </row>
    <row r="38" spans="1:7" ht="11.25" customHeight="1" x14ac:dyDescent="0.3">
      <c r="A38" s="179"/>
      <c r="B38" s="68"/>
      <c r="C38" s="189"/>
    </row>
    <row r="39" spans="1:7" ht="11.25" customHeight="1" x14ac:dyDescent="0.3">
      <c r="A39" s="179"/>
      <c r="B39" s="68"/>
      <c r="C39" s="189"/>
    </row>
    <row r="40" spans="1:7" ht="19.3" customHeight="1" x14ac:dyDescent="0.3">
      <c r="A40" s="190"/>
      <c r="B40" s="68"/>
      <c r="C40" s="189"/>
    </row>
    <row r="41" spans="1:7" s="177" customFormat="1" ht="14" customHeight="1" x14ac:dyDescent="0.3">
      <c r="A41" s="69"/>
      <c r="B41" s="68"/>
      <c r="C41" s="191"/>
      <c r="D41" s="167"/>
      <c r="E41" s="167"/>
      <c r="F41" s="167"/>
    </row>
    <row r="42" spans="1:7" s="177" customFormat="1" ht="11.25" customHeight="1" x14ac:dyDescent="0.3">
      <c r="A42" s="167"/>
      <c r="B42" s="171"/>
      <c r="C42" s="170"/>
      <c r="D42" s="167"/>
      <c r="E42" s="167"/>
      <c r="F42" s="167"/>
    </row>
    <row r="43" spans="1:7" ht="31.4" customHeight="1" x14ac:dyDescent="0.3"/>
    <row r="44" spans="1:7" ht="56.45" customHeight="1" x14ac:dyDescent="0.3"/>
    <row r="48" spans="1:7" s="177" customFormat="1" ht="11.25" customHeight="1" x14ac:dyDescent="0.3">
      <c r="A48" s="167"/>
      <c r="B48" s="167"/>
      <c r="C48" s="167"/>
      <c r="D48" s="167"/>
      <c r="E48" s="167"/>
      <c r="F48" s="167"/>
      <c r="G48" s="180"/>
    </row>
    <row r="52" spans="1:6" s="172" customFormat="1" ht="11.25" customHeight="1" x14ac:dyDescent="0.3">
      <c r="A52" s="167"/>
      <c r="B52" s="167"/>
      <c r="C52" s="167"/>
      <c r="D52" s="167"/>
      <c r="E52" s="167"/>
      <c r="F52" s="167"/>
    </row>
    <row r="69" spans="11:11" ht="11.25" customHeight="1" x14ac:dyDescent="0.3">
      <c r="K69" s="192"/>
    </row>
  </sheetData>
  <mergeCells count="4">
    <mergeCell ref="A3:F3"/>
    <mergeCell ref="A5:F5"/>
    <mergeCell ref="A30:F30"/>
    <mergeCell ref="A31:F31"/>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6"/>
  <sheetViews>
    <sheetView showGridLines="0" zoomScaleNormal="100" zoomScaleSheetLayoutView="100" workbookViewId="0">
      <selection activeCell="A19" sqref="A19"/>
    </sheetView>
  </sheetViews>
  <sheetFormatPr defaultColWidth="8" defaultRowHeight="11.25" customHeight="1" x14ac:dyDescent="0.3"/>
  <cols>
    <col min="1" max="1" width="29" style="16" customWidth="1"/>
    <col min="2" max="6" width="7.8984375" style="16" customWidth="1"/>
    <col min="7" max="16384" width="8" style="16"/>
  </cols>
  <sheetData>
    <row r="1" spans="1:6" ht="11.25" customHeight="1" x14ac:dyDescent="0.2">
      <c r="A1" s="112" t="s">
        <v>58</v>
      </c>
      <c r="B1" s="113"/>
      <c r="C1" s="114"/>
      <c r="D1" s="14"/>
      <c r="E1" s="14"/>
      <c r="F1" s="14"/>
    </row>
    <row r="2" spans="1:6" ht="11.25" customHeight="1" x14ac:dyDescent="0.2">
      <c r="A2" s="13"/>
      <c r="B2" s="14"/>
      <c r="C2" s="15"/>
      <c r="D2" s="14"/>
      <c r="E2" s="14"/>
      <c r="F2" s="14"/>
    </row>
    <row r="3" spans="1:6" ht="20.2" customHeight="1" x14ac:dyDescent="0.3">
      <c r="A3" s="303" t="s">
        <v>90</v>
      </c>
      <c r="B3" s="303"/>
      <c r="C3" s="303"/>
      <c r="D3" s="303"/>
      <c r="E3" s="303"/>
      <c r="F3" s="303"/>
    </row>
    <row r="4" spans="1:6" ht="11.25" customHeight="1" x14ac:dyDescent="0.3">
      <c r="A4" s="17"/>
      <c r="B4" s="20"/>
      <c r="C4" s="20"/>
      <c r="D4" s="20"/>
      <c r="E4" s="20"/>
      <c r="F4" s="20"/>
    </row>
    <row r="5" spans="1:6" ht="41.5" x14ac:dyDescent="0.2">
      <c r="A5" s="118"/>
      <c r="B5" s="197" t="s">
        <v>114</v>
      </c>
      <c r="C5" s="198" t="s">
        <v>116</v>
      </c>
      <c r="D5" s="197" t="s">
        <v>72</v>
      </c>
      <c r="E5" s="197" t="s">
        <v>79</v>
      </c>
      <c r="F5" s="197" t="s">
        <v>115</v>
      </c>
    </row>
    <row r="6" spans="1:6" ht="11.25" customHeight="1" x14ac:dyDescent="0.2">
      <c r="A6" s="225" t="s">
        <v>12</v>
      </c>
      <c r="B6" s="73"/>
      <c r="C6" s="74"/>
      <c r="D6" s="75"/>
      <c r="E6" s="75"/>
      <c r="F6" s="75"/>
    </row>
    <row r="7" spans="1:6" ht="11.25" customHeight="1" x14ac:dyDescent="0.2">
      <c r="A7" s="128" t="s">
        <v>13</v>
      </c>
      <c r="B7" s="73">
        <v>1557</v>
      </c>
      <c r="C7" s="76">
        <v>7196</v>
      </c>
      <c r="D7" s="73">
        <v>7071</v>
      </c>
      <c r="E7" s="73">
        <v>7156</v>
      </c>
      <c r="F7" s="73">
        <v>5802</v>
      </c>
    </row>
    <row r="8" spans="1:6" ht="11.25" customHeight="1" x14ac:dyDescent="0.2">
      <c r="A8" s="128" t="s">
        <v>22</v>
      </c>
      <c r="B8" s="73">
        <v>520</v>
      </c>
      <c r="C8" s="76">
        <v>2946</v>
      </c>
      <c r="D8" s="73">
        <v>2910</v>
      </c>
      <c r="E8" s="73">
        <v>2909</v>
      </c>
      <c r="F8" s="73">
        <v>2926</v>
      </c>
    </row>
    <row r="9" spans="1:6" ht="11.25" customHeight="1" x14ac:dyDescent="0.2">
      <c r="A9" s="225" t="s">
        <v>14</v>
      </c>
      <c r="B9" s="222">
        <f>SUM(B7:B8)</f>
        <v>2077</v>
      </c>
      <c r="C9" s="221">
        <f>SUM(C7:C8)</f>
        <v>10142</v>
      </c>
      <c r="D9" s="222">
        <f>SUM(D7:D8)</f>
        <v>9981</v>
      </c>
      <c r="E9" s="222">
        <f>SUM(E7:E8)</f>
        <v>10065</v>
      </c>
      <c r="F9" s="222">
        <f>SUM(F7:F8)</f>
        <v>8728</v>
      </c>
    </row>
    <row r="10" spans="1:6" ht="11.25" customHeight="1" x14ac:dyDescent="0.2">
      <c r="A10" s="225" t="s">
        <v>15</v>
      </c>
      <c r="B10" s="73"/>
      <c r="C10" s="74"/>
      <c r="D10" s="75"/>
      <c r="E10" s="75"/>
      <c r="F10" s="75"/>
    </row>
    <row r="11" spans="1:6" ht="11.25" customHeight="1" x14ac:dyDescent="0.2">
      <c r="A11" s="227" t="s">
        <v>16</v>
      </c>
      <c r="B11" s="73"/>
      <c r="C11" s="74"/>
      <c r="D11" s="75"/>
      <c r="E11" s="75"/>
      <c r="F11" s="75"/>
    </row>
    <row r="12" spans="1:6" ht="11.25" customHeight="1" x14ac:dyDescent="0.2">
      <c r="A12" s="228" t="s">
        <v>17</v>
      </c>
      <c r="B12" s="73"/>
      <c r="C12" s="74"/>
      <c r="D12" s="75"/>
      <c r="E12" s="75"/>
      <c r="F12" s="75"/>
    </row>
    <row r="13" spans="1:6" ht="11.25" customHeight="1" x14ac:dyDescent="0.2">
      <c r="A13" s="229" t="s">
        <v>18</v>
      </c>
      <c r="B13" s="73">
        <v>407</v>
      </c>
      <c r="C13" s="76"/>
      <c r="D13" s="73"/>
      <c r="E13" s="73"/>
      <c r="F13" s="73"/>
    </row>
    <row r="14" spans="1:6" ht="11.25" customHeight="1" x14ac:dyDescent="0.2">
      <c r="A14" s="228" t="s">
        <v>19</v>
      </c>
      <c r="B14" s="222">
        <f>SUM(B13:B13)</f>
        <v>407</v>
      </c>
      <c r="C14" s="221">
        <f>SUM(C13:C13)</f>
        <v>0</v>
      </c>
      <c r="D14" s="222">
        <f>SUM(D13:D13)</f>
        <v>0</v>
      </c>
      <c r="E14" s="222">
        <f>SUM(E13:E13)</f>
        <v>0</v>
      </c>
      <c r="F14" s="222">
        <f>SUM(F13:F13)</f>
        <v>0</v>
      </c>
    </row>
    <row r="15" spans="1:6" ht="11.25" customHeight="1" x14ac:dyDescent="0.2">
      <c r="A15" s="225" t="s">
        <v>20</v>
      </c>
      <c r="B15" s="222">
        <f>B14</f>
        <v>407</v>
      </c>
      <c r="C15" s="221">
        <f t="shared" ref="C15:F15" si="0">C14</f>
        <v>0</v>
      </c>
      <c r="D15" s="222">
        <f t="shared" si="0"/>
        <v>0</v>
      </c>
      <c r="E15" s="222">
        <f t="shared" si="0"/>
        <v>0</v>
      </c>
      <c r="F15" s="222">
        <f t="shared" si="0"/>
        <v>0</v>
      </c>
    </row>
    <row r="16" spans="1:6" ht="11.25" customHeight="1" x14ac:dyDescent="0.2">
      <c r="A16" s="225" t="s">
        <v>118</v>
      </c>
      <c r="B16" s="75"/>
      <c r="C16" s="74"/>
      <c r="D16" s="75"/>
      <c r="E16" s="75"/>
      <c r="F16" s="75"/>
    </row>
    <row r="17" spans="1:8" ht="11.25" customHeight="1" x14ac:dyDescent="0.2">
      <c r="A17" s="224" t="s">
        <v>117</v>
      </c>
      <c r="B17" s="222">
        <f>B15-B9</f>
        <v>-1670</v>
      </c>
      <c r="C17" s="221">
        <f>C15-C9</f>
        <v>-10142</v>
      </c>
      <c r="D17" s="222">
        <f>D15-D9</f>
        <v>-9981</v>
      </c>
      <c r="E17" s="222">
        <f>E15-E9</f>
        <v>-10065</v>
      </c>
      <c r="F17" s="222">
        <f>F15-F9</f>
        <v>-8728</v>
      </c>
    </row>
    <row r="18" spans="1:8" ht="11.25" customHeight="1" x14ac:dyDescent="0.2">
      <c r="A18" s="226" t="s">
        <v>9</v>
      </c>
      <c r="B18" s="73">
        <v>2227</v>
      </c>
      <c r="C18" s="76">
        <v>10142</v>
      </c>
      <c r="D18" s="73">
        <v>9981</v>
      </c>
      <c r="E18" s="73">
        <v>10065</v>
      </c>
      <c r="F18" s="73">
        <v>8728</v>
      </c>
    </row>
    <row r="19" spans="1:8" ht="20.75" x14ac:dyDescent="0.2">
      <c r="A19" s="257" t="s">
        <v>140</v>
      </c>
      <c r="B19" s="222">
        <f>SUM(B17:B18)</f>
        <v>557</v>
      </c>
      <c r="C19" s="221">
        <f>SUM(C17:C18)</f>
        <v>0</v>
      </c>
      <c r="D19" s="223">
        <f>SUM(D17:D18)</f>
        <v>0</v>
      </c>
      <c r="E19" s="222">
        <f>SUM(E17:E18)</f>
        <v>0</v>
      </c>
      <c r="F19" s="222">
        <f>SUM(F17:F18)</f>
        <v>0</v>
      </c>
    </row>
    <row r="20" spans="1:8" ht="31.1" x14ac:dyDescent="0.2">
      <c r="A20" s="258" t="s">
        <v>141</v>
      </c>
      <c r="B20" s="222">
        <f>B19</f>
        <v>557</v>
      </c>
      <c r="C20" s="221">
        <f t="shared" ref="C20:F20" si="1">C19</f>
        <v>0</v>
      </c>
      <c r="D20" s="222">
        <f t="shared" si="1"/>
        <v>0</v>
      </c>
      <c r="E20" s="222">
        <f t="shared" si="1"/>
        <v>0</v>
      </c>
      <c r="F20" s="222">
        <f t="shared" si="1"/>
        <v>0</v>
      </c>
      <c r="G20" s="18"/>
      <c r="H20" s="18"/>
    </row>
    <row r="21" spans="1:8" ht="17.45" customHeight="1" x14ac:dyDescent="0.2">
      <c r="A21" s="19"/>
      <c r="B21" s="14"/>
      <c r="C21" s="15"/>
      <c r="D21" s="14"/>
      <c r="E21" s="14"/>
      <c r="F21" s="14"/>
      <c r="G21" s="18"/>
      <c r="H21" s="18"/>
    </row>
    <row r="22" spans="1:8" s="57" customFormat="1" ht="23.5" customHeight="1" x14ac:dyDescent="0.3">
      <c r="A22" s="34"/>
      <c r="B22" s="34"/>
    </row>
    <row r="23" spans="1:8" s="57" customFormat="1" ht="10.4" x14ac:dyDescent="0.3">
      <c r="A23" s="34"/>
      <c r="B23" s="34"/>
    </row>
    <row r="24" spans="1:8" s="57" customFormat="1" ht="10.4" x14ac:dyDescent="0.3">
      <c r="A24" s="40"/>
      <c r="B24" s="34"/>
    </row>
    <row r="25" spans="1:8" s="57" customFormat="1" ht="56.45" customHeight="1" x14ac:dyDescent="0.3">
      <c r="A25" s="34"/>
      <c r="B25" s="34"/>
    </row>
    <row r="26" spans="1:8" s="57" customFormat="1" ht="10.4" x14ac:dyDescent="0.3">
      <c r="A26" s="34"/>
      <c r="B26" s="34"/>
    </row>
    <row r="27" spans="1:8" s="57" customFormat="1" ht="10.4" x14ac:dyDescent="0.3">
      <c r="A27" s="34"/>
      <c r="B27" s="40"/>
    </row>
    <row r="28" spans="1:8" s="57" customFormat="1" ht="69.3" customHeight="1" x14ac:dyDescent="0.3">
      <c r="A28" s="115"/>
      <c r="B28" s="40"/>
    </row>
    <row r="29" spans="1:8" s="57" customFormat="1" ht="10.4" x14ac:dyDescent="0.3">
      <c r="A29" s="115"/>
      <c r="B29" s="40"/>
    </row>
    <row r="30" spans="1:8" s="57" customFormat="1" ht="10.4" x14ac:dyDescent="0.3">
      <c r="A30" s="34"/>
      <c r="B30" s="40"/>
    </row>
    <row r="31" spans="1:8" s="57" customFormat="1" ht="10.4" x14ac:dyDescent="0.3">
      <c r="A31" s="34"/>
      <c r="B31" s="40"/>
    </row>
    <row r="32" spans="1:8" s="57" customFormat="1" ht="10.4" x14ac:dyDescent="0.3">
      <c r="A32" s="40"/>
      <c r="B32" s="40"/>
    </row>
    <row r="33" spans="1:6" s="57" customFormat="1" ht="10.4" x14ac:dyDescent="0.3">
      <c r="A33" s="40"/>
      <c r="B33" s="40"/>
    </row>
    <row r="34" spans="1:6" s="57" customFormat="1" ht="10.4" x14ac:dyDescent="0.3"/>
    <row r="35" spans="1:6" s="57" customFormat="1" ht="10.4" x14ac:dyDescent="0.3"/>
    <row r="36" spans="1:6" s="57" customFormat="1" ht="11.25" customHeight="1" x14ac:dyDescent="0.3"/>
    <row r="37" spans="1:6" s="57" customFormat="1" ht="10.4" x14ac:dyDescent="0.3"/>
    <row r="38" spans="1:6" s="57" customFormat="1" ht="10.4" x14ac:dyDescent="0.3"/>
    <row r="39" spans="1:6" s="57" customFormat="1" ht="10.4" x14ac:dyDescent="0.3"/>
    <row r="40" spans="1:6" s="57" customFormat="1" ht="10.4" x14ac:dyDescent="0.3"/>
    <row r="41" spans="1:6" s="57" customFormat="1" ht="10.4" x14ac:dyDescent="0.3">
      <c r="A41" s="16"/>
      <c r="B41" s="16"/>
      <c r="C41" s="16"/>
      <c r="D41" s="16"/>
      <c r="E41" s="16"/>
      <c r="F41" s="16"/>
    </row>
    <row r="42" spans="1:6" s="57" customFormat="1" ht="11.25" customHeight="1" x14ac:dyDescent="0.3">
      <c r="A42" s="16"/>
      <c r="B42" s="16"/>
      <c r="C42" s="16"/>
      <c r="D42" s="16"/>
      <c r="E42" s="16"/>
      <c r="F42" s="16"/>
    </row>
    <row r="43" spans="1:6" s="57" customFormat="1" ht="11.25" customHeight="1" x14ac:dyDescent="0.3">
      <c r="A43" s="16"/>
      <c r="B43" s="16"/>
      <c r="C43" s="16"/>
      <c r="D43" s="16"/>
      <c r="E43" s="16"/>
      <c r="F43" s="16"/>
    </row>
    <row r="44" spans="1:6" s="57" customFormat="1" ht="11.25" customHeight="1" x14ac:dyDescent="0.3">
      <c r="A44" s="16"/>
      <c r="B44" s="16"/>
      <c r="C44" s="16"/>
      <c r="D44" s="16"/>
      <c r="E44" s="16"/>
      <c r="F44" s="16"/>
    </row>
    <row r="45" spans="1:6" s="57" customFormat="1" ht="11.25" customHeight="1" x14ac:dyDescent="0.3">
      <c r="A45" s="16"/>
      <c r="B45" s="16"/>
      <c r="C45" s="16"/>
      <c r="D45" s="16"/>
      <c r="E45" s="16"/>
      <c r="F45" s="16"/>
    </row>
    <row r="46" spans="1:6" s="57" customFormat="1" ht="11.25" customHeight="1" x14ac:dyDescent="0.3">
      <c r="A46" s="16"/>
      <c r="B46" s="16"/>
      <c r="C46" s="16"/>
      <c r="D46" s="16"/>
      <c r="E46" s="16"/>
      <c r="F46" s="16"/>
    </row>
  </sheetData>
  <mergeCells count="1">
    <mergeCell ref="A3:F3"/>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38"/>
  <sheetViews>
    <sheetView showGridLines="0" zoomScaleNormal="100" zoomScaleSheetLayoutView="100" workbookViewId="0">
      <selection activeCell="F23" sqref="F23"/>
    </sheetView>
  </sheetViews>
  <sheetFormatPr defaultColWidth="8" defaultRowHeight="11.25" customHeight="1" x14ac:dyDescent="0.3"/>
  <cols>
    <col min="1" max="1" width="28.3984375" style="102" customWidth="1"/>
    <col min="2" max="2" width="7.8984375" style="102" customWidth="1"/>
    <col min="3" max="6" width="8" style="102" customWidth="1"/>
    <col min="7" max="16384" width="8" style="102"/>
  </cols>
  <sheetData>
    <row r="1" spans="1:6" ht="10.55" customHeight="1" x14ac:dyDescent="0.3">
      <c r="A1" s="100" t="s">
        <v>91</v>
      </c>
      <c r="B1" s="101"/>
      <c r="C1" s="101"/>
      <c r="D1" s="101"/>
      <c r="E1" s="101"/>
    </row>
    <row r="2" spans="1:6" ht="10.55" customHeight="1" x14ac:dyDescent="0.3">
      <c r="A2" s="103"/>
    </row>
    <row r="3" spans="1:6" ht="41.5" x14ac:dyDescent="0.2">
      <c r="A3" s="131"/>
      <c r="B3" s="197" t="s">
        <v>114</v>
      </c>
      <c r="C3" s="198" t="s">
        <v>119</v>
      </c>
      <c r="D3" s="197" t="s">
        <v>120</v>
      </c>
      <c r="E3" s="197" t="s">
        <v>121</v>
      </c>
      <c r="F3" s="197" t="s">
        <v>122</v>
      </c>
    </row>
    <row r="4" spans="1:6" ht="11.25" customHeight="1" x14ac:dyDescent="0.3">
      <c r="A4" s="77" t="s">
        <v>23</v>
      </c>
      <c r="B4" s="121"/>
      <c r="C4" s="122"/>
      <c r="D4" s="121"/>
      <c r="E4" s="121"/>
      <c r="F4" s="121"/>
    </row>
    <row r="5" spans="1:6" ht="11.25" customHeight="1" x14ac:dyDescent="0.3">
      <c r="A5" s="232" t="s">
        <v>24</v>
      </c>
      <c r="B5" s="121"/>
      <c r="C5" s="122"/>
      <c r="D5" s="121"/>
      <c r="E5" s="121"/>
      <c r="F5" s="121"/>
    </row>
    <row r="6" spans="1:6" ht="11.25" customHeight="1" x14ac:dyDescent="0.3">
      <c r="A6" s="233" t="s">
        <v>47</v>
      </c>
      <c r="B6" s="121">
        <v>2068</v>
      </c>
      <c r="C6" s="122">
        <v>2068</v>
      </c>
      <c r="D6" s="121">
        <v>2068</v>
      </c>
      <c r="E6" s="121">
        <v>2068</v>
      </c>
      <c r="F6" s="121">
        <v>2068</v>
      </c>
    </row>
    <row r="7" spans="1:6" ht="11.25" customHeight="1" x14ac:dyDescent="0.3">
      <c r="A7" s="234" t="s">
        <v>25</v>
      </c>
      <c r="B7" s="89">
        <f>SUM(B5:B6)</f>
        <v>2068</v>
      </c>
      <c r="C7" s="90">
        <f>SUM(C5:C6)</f>
        <v>2068</v>
      </c>
      <c r="D7" s="89">
        <f>SUM(D5:D6)</f>
        <v>2068</v>
      </c>
      <c r="E7" s="89">
        <f>SUM(E5:E6)</f>
        <v>2068</v>
      </c>
      <c r="F7" s="89">
        <f>SUM(F5:F6)</f>
        <v>2068</v>
      </c>
    </row>
    <row r="8" spans="1:6" ht="11.25" customHeight="1" x14ac:dyDescent="0.3">
      <c r="A8" s="232" t="s">
        <v>26</v>
      </c>
      <c r="B8" s="121"/>
      <c r="C8" s="122"/>
      <c r="D8" s="121"/>
      <c r="E8" s="121"/>
      <c r="F8" s="121"/>
    </row>
    <row r="9" spans="1:6" ht="11.25" customHeight="1" x14ac:dyDescent="0.3">
      <c r="A9" s="230" t="s">
        <v>54</v>
      </c>
      <c r="B9" s="121">
        <v>5</v>
      </c>
      <c r="C9" s="122">
        <v>5</v>
      </c>
      <c r="D9" s="121">
        <v>5</v>
      </c>
      <c r="E9" s="121">
        <v>5</v>
      </c>
      <c r="F9" s="121">
        <v>5</v>
      </c>
    </row>
    <row r="10" spans="1:6" ht="11.25" customHeight="1" x14ac:dyDescent="0.3">
      <c r="A10" s="232" t="s">
        <v>27</v>
      </c>
      <c r="B10" s="89">
        <f>SUM(B9:B9)</f>
        <v>5</v>
      </c>
      <c r="C10" s="90">
        <f>SUM(C9:C9)</f>
        <v>5</v>
      </c>
      <c r="D10" s="89">
        <f>SUM(D9:D9)</f>
        <v>5</v>
      </c>
      <c r="E10" s="89">
        <f>SUM(E9:E9)</f>
        <v>5</v>
      </c>
      <c r="F10" s="89">
        <f>SUM(F9:F9)</f>
        <v>5</v>
      </c>
    </row>
    <row r="11" spans="1:6" ht="11.25" customHeight="1" x14ac:dyDescent="0.3">
      <c r="A11" s="81" t="s">
        <v>28</v>
      </c>
      <c r="B11" s="89">
        <f>B10+B7</f>
        <v>2073</v>
      </c>
      <c r="C11" s="90">
        <f t="shared" ref="C11:F11" si="0">C10+C7</f>
        <v>2073</v>
      </c>
      <c r="D11" s="89">
        <f t="shared" si="0"/>
        <v>2073</v>
      </c>
      <c r="E11" s="89">
        <f t="shared" si="0"/>
        <v>2073</v>
      </c>
      <c r="F11" s="89">
        <f t="shared" si="0"/>
        <v>2073</v>
      </c>
    </row>
    <row r="12" spans="1:6" ht="11.25" customHeight="1" x14ac:dyDescent="0.3">
      <c r="A12" s="123" t="s">
        <v>29</v>
      </c>
      <c r="B12" s="121"/>
      <c r="C12" s="122"/>
      <c r="D12" s="121"/>
      <c r="E12" s="121"/>
      <c r="F12" s="121"/>
    </row>
    <row r="13" spans="1:6" ht="11.25" customHeight="1" x14ac:dyDescent="0.3">
      <c r="A13" s="232" t="s">
        <v>33</v>
      </c>
      <c r="B13" s="121"/>
      <c r="C13" s="122"/>
      <c r="D13" s="121"/>
      <c r="E13" s="121"/>
      <c r="F13" s="121"/>
    </row>
    <row r="14" spans="1:6" ht="11.25" customHeight="1" x14ac:dyDescent="0.3">
      <c r="A14" s="85" t="s">
        <v>22</v>
      </c>
      <c r="B14" s="121">
        <v>68</v>
      </c>
      <c r="C14" s="122">
        <v>68</v>
      </c>
      <c r="D14" s="121">
        <v>68</v>
      </c>
      <c r="E14" s="121">
        <v>68</v>
      </c>
      <c r="F14" s="121">
        <v>68</v>
      </c>
    </row>
    <row r="15" spans="1:6" ht="11.25" customHeight="1" x14ac:dyDescent="0.3">
      <c r="A15" s="85" t="s">
        <v>43</v>
      </c>
      <c r="B15" s="121">
        <v>48</v>
      </c>
      <c r="C15" s="122">
        <v>48</v>
      </c>
      <c r="D15" s="121">
        <v>48</v>
      </c>
      <c r="E15" s="121">
        <v>48</v>
      </c>
      <c r="F15" s="121">
        <v>48</v>
      </c>
    </row>
    <row r="16" spans="1:6" ht="11.25" customHeight="1" x14ac:dyDescent="0.3">
      <c r="A16" s="232" t="s">
        <v>34</v>
      </c>
      <c r="B16" s="89">
        <f>SUM(B14:B15)</f>
        <v>116</v>
      </c>
      <c r="C16" s="90">
        <f>SUM(C14:C15)</f>
        <v>116</v>
      </c>
      <c r="D16" s="89">
        <f>SUM(D14:D15)</f>
        <v>116</v>
      </c>
      <c r="E16" s="89">
        <f>SUM(E14:E15)</f>
        <v>116</v>
      </c>
      <c r="F16" s="89">
        <f>SUM(F14:F15)</f>
        <v>116</v>
      </c>
    </row>
    <row r="17" spans="1:7" ht="11.25" customHeight="1" x14ac:dyDescent="0.3">
      <c r="A17" s="232" t="s">
        <v>30</v>
      </c>
      <c r="B17" s="121"/>
      <c r="C17" s="122"/>
      <c r="D17" s="121"/>
      <c r="E17" s="121"/>
      <c r="F17" s="121"/>
    </row>
    <row r="18" spans="1:7" ht="11.25" customHeight="1" x14ac:dyDescent="0.3">
      <c r="A18" s="85" t="s">
        <v>49</v>
      </c>
      <c r="B18" s="121">
        <v>1400</v>
      </c>
      <c r="C18" s="122">
        <f>2523-1123</f>
        <v>1400</v>
      </c>
      <c r="D18" s="121">
        <f>2523-1123</f>
        <v>1400</v>
      </c>
      <c r="E18" s="121">
        <f t="shared" ref="E18:F18" si="1">2523-1123</f>
        <v>1400</v>
      </c>
      <c r="F18" s="121">
        <f t="shared" si="1"/>
        <v>1400</v>
      </c>
    </row>
    <row r="19" spans="1:7" ht="11.25" customHeight="1" x14ac:dyDescent="0.3">
      <c r="A19" s="232" t="s">
        <v>32</v>
      </c>
      <c r="B19" s="89">
        <f>B18</f>
        <v>1400</v>
      </c>
      <c r="C19" s="90">
        <f t="shared" ref="C19:F19" si="2">C18</f>
        <v>1400</v>
      </c>
      <c r="D19" s="89">
        <f t="shared" si="2"/>
        <v>1400</v>
      </c>
      <c r="E19" s="89">
        <f t="shared" si="2"/>
        <v>1400</v>
      </c>
      <c r="F19" s="89">
        <f t="shared" si="2"/>
        <v>1400</v>
      </c>
    </row>
    <row r="20" spans="1:7" ht="11.25" customHeight="1" x14ac:dyDescent="0.3">
      <c r="A20" s="125" t="s">
        <v>124</v>
      </c>
      <c r="B20" s="121"/>
      <c r="C20" s="122"/>
      <c r="D20" s="121"/>
      <c r="E20" s="121"/>
      <c r="F20" s="121"/>
    </row>
    <row r="21" spans="1:7" ht="11.25" customHeight="1" x14ac:dyDescent="0.3">
      <c r="A21" s="231" t="s">
        <v>123</v>
      </c>
      <c r="B21" s="121"/>
      <c r="C21" s="122"/>
      <c r="D21" s="121"/>
      <c r="E21" s="121"/>
      <c r="F21" s="121"/>
    </row>
    <row r="22" spans="1:7" ht="11.25" customHeight="1" x14ac:dyDescent="0.3">
      <c r="A22" s="123" t="s">
        <v>35</v>
      </c>
      <c r="B22" s="104">
        <f>B16+B19+B21</f>
        <v>1516</v>
      </c>
      <c r="C22" s="105">
        <f>C16+C19+C21</f>
        <v>1516</v>
      </c>
      <c r="D22" s="104">
        <f>D16+D19+D21</f>
        <v>1516</v>
      </c>
      <c r="E22" s="104">
        <f>E16+E19+E21</f>
        <v>1516</v>
      </c>
      <c r="F22" s="104">
        <f>F16+F19+F21</f>
        <v>1516</v>
      </c>
    </row>
    <row r="23" spans="1:7" ht="11.25" customHeight="1" x14ac:dyDescent="0.3">
      <c r="A23" s="193" t="s">
        <v>36</v>
      </c>
      <c r="B23" s="70">
        <f>B11-B22</f>
        <v>557</v>
      </c>
      <c r="C23" s="71">
        <f>C11-C22</f>
        <v>557</v>
      </c>
      <c r="D23" s="70">
        <f>D11-D22</f>
        <v>557</v>
      </c>
      <c r="E23" s="70">
        <f>E11-E22</f>
        <v>557</v>
      </c>
      <c r="F23" s="70">
        <f>F11-F22</f>
        <v>557</v>
      </c>
    </row>
    <row r="24" spans="1:7" ht="11.25" customHeight="1" x14ac:dyDescent="0.3">
      <c r="A24" s="123" t="s">
        <v>161</v>
      </c>
      <c r="B24" s="121"/>
      <c r="C24" s="122"/>
      <c r="D24" s="121"/>
      <c r="E24" s="121"/>
      <c r="F24" s="121"/>
      <c r="G24" s="18"/>
    </row>
    <row r="25" spans="1:7" ht="20.2" customHeight="1" x14ac:dyDescent="0.3">
      <c r="A25" s="289" t="s">
        <v>164</v>
      </c>
      <c r="B25" s="121">
        <v>557</v>
      </c>
      <c r="C25" s="122">
        <v>557</v>
      </c>
      <c r="D25" s="121">
        <v>557</v>
      </c>
      <c r="E25" s="121">
        <v>557</v>
      </c>
      <c r="F25" s="121">
        <v>557</v>
      </c>
      <c r="G25" s="18"/>
    </row>
    <row r="26" spans="1:7" ht="11.25" customHeight="1" x14ac:dyDescent="0.3">
      <c r="A26" s="93" t="s">
        <v>53</v>
      </c>
      <c r="B26" s="260">
        <f>SUM(B25:B25)</f>
        <v>557</v>
      </c>
      <c r="C26" s="261">
        <f>SUM(C25:C25)</f>
        <v>557</v>
      </c>
      <c r="D26" s="260">
        <f>SUM(D25:D25)</f>
        <v>557</v>
      </c>
      <c r="E26" s="260">
        <f>SUM(E25:E25)</f>
        <v>557</v>
      </c>
      <c r="F26" s="260">
        <f>SUM(F25:F25)</f>
        <v>557</v>
      </c>
      <c r="G26" s="18"/>
    </row>
    <row r="27" spans="1:7" ht="11.25" customHeight="1" x14ac:dyDescent="0.3">
      <c r="A27" s="81"/>
      <c r="B27" s="119"/>
      <c r="C27" s="136"/>
      <c r="D27" s="119"/>
      <c r="E27" s="119"/>
      <c r="F27" s="119"/>
      <c r="G27" s="18"/>
    </row>
    <row r="28" spans="1:7" ht="11.25" customHeight="1" x14ac:dyDescent="0.3">
      <c r="A28" s="130" t="s">
        <v>125</v>
      </c>
      <c r="B28" s="18"/>
      <c r="C28" s="18"/>
      <c r="D28" s="18"/>
      <c r="E28" s="18"/>
      <c r="F28" s="18"/>
      <c r="G28" s="18"/>
    </row>
    <row r="29" spans="1:7" ht="11.25" customHeight="1" x14ac:dyDescent="0.3">
      <c r="A29" s="130"/>
      <c r="B29" s="18"/>
      <c r="C29" s="18"/>
      <c r="D29" s="18"/>
      <c r="E29" s="18"/>
      <c r="F29" s="18"/>
      <c r="G29" s="18"/>
    </row>
    <row r="30" spans="1:7" ht="11.25" customHeight="1" x14ac:dyDescent="0.3">
      <c r="A30" s="22"/>
      <c r="B30" s="18"/>
      <c r="C30" s="18"/>
      <c r="D30" s="18"/>
      <c r="E30" s="18"/>
      <c r="F30" s="18"/>
      <c r="G30" s="18"/>
    </row>
    <row r="31" spans="1:7" ht="11.25" customHeight="1" x14ac:dyDescent="0.3">
      <c r="A31" s="18"/>
      <c r="B31" s="18"/>
      <c r="C31" s="18"/>
      <c r="D31" s="18"/>
      <c r="E31" s="18"/>
      <c r="F31" s="18"/>
      <c r="G31" s="18"/>
    </row>
    <row r="32" spans="1:7" ht="11.25" customHeight="1" x14ac:dyDescent="0.3">
      <c r="A32" s="58"/>
      <c r="B32" s="18"/>
      <c r="C32" s="18"/>
      <c r="D32" s="18"/>
      <c r="E32" s="18"/>
      <c r="F32" s="18"/>
      <c r="G32" s="18"/>
    </row>
    <row r="33" spans="1:7" ht="11.25" customHeight="1" x14ac:dyDescent="0.2">
      <c r="A33" s="48"/>
      <c r="B33" s="18"/>
      <c r="C33" s="18"/>
      <c r="D33" s="18"/>
      <c r="E33" s="18"/>
      <c r="F33" s="18"/>
      <c r="G33" s="18"/>
    </row>
    <row r="35" spans="1:7" ht="11.25" customHeight="1" x14ac:dyDescent="0.3">
      <c r="A35" s="106"/>
    </row>
    <row r="37" spans="1:7" ht="11.25" customHeight="1" x14ac:dyDescent="0.3">
      <c r="A37" s="62"/>
    </row>
    <row r="38" spans="1:7" ht="11.25" customHeight="1" x14ac:dyDescent="0.2">
      <c r="A38" s="63"/>
    </row>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zoomScaleNormal="100" zoomScaleSheetLayoutView="100" workbookViewId="0">
      <selection activeCell="A14" sqref="A14:F14"/>
    </sheetView>
  </sheetViews>
  <sheetFormatPr defaultColWidth="8" defaultRowHeight="11.25" customHeight="1" x14ac:dyDescent="0.3"/>
  <cols>
    <col min="1" max="1" width="29.3984375" style="53" customWidth="1"/>
    <col min="2" max="2" width="7" style="24" customWidth="1"/>
    <col min="3" max="3" width="8.8984375" style="24" customWidth="1"/>
    <col min="4" max="4" width="7.69921875" style="24" customWidth="1"/>
    <col min="5" max="5" width="9.09765625" style="24" customWidth="1"/>
    <col min="6" max="6" width="7.8984375" style="24" customWidth="1"/>
    <col min="7" max="7" width="7.59765625" style="23" customWidth="1"/>
    <col min="8" max="16384" width="8" style="23"/>
  </cols>
  <sheetData>
    <row r="1" spans="1:7" ht="11.25" customHeight="1" x14ac:dyDescent="0.3">
      <c r="A1" s="49" t="s">
        <v>126</v>
      </c>
      <c r="B1" s="49"/>
      <c r="C1" s="49"/>
      <c r="D1" s="49"/>
      <c r="E1" s="49"/>
      <c r="F1" s="49"/>
    </row>
    <row r="2" spans="1:7" ht="11.25" customHeight="1" x14ac:dyDescent="0.3">
      <c r="A2" s="235" t="s">
        <v>127</v>
      </c>
      <c r="B2" s="235"/>
      <c r="C2" s="235"/>
      <c r="D2" s="235"/>
      <c r="E2" s="235"/>
      <c r="F2" s="235"/>
    </row>
    <row r="3" spans="1:7" ht="11.25" customHeight="1" x14ac:dyDescent="0.3">
      <c r="A3" s="49"/>
    </row>
    <row r="4" spans="1:7" s="26" customFormat="1" ht="41.5" x14ac:dyDescent="0.2">
      <c r="A4" s="133"/>
      <c r="B4" s="196" t="s">
        <v>128</v>
      </c>
      <c r="C4" s="196" t="s">
        <v>129</v>
      </c>
      <c r="D4" s="196" t="s">
        <v>130</v>
      </c>
      <c r="E4" s="196" t="s">
        <v>131</v>
      </c>
      <c r="F4" s="196" t="s">
        <v>132</v>
      </c>
      <c r="G4" s="25"/>
    </row>
    <row r="5" spans="1:7" s="24" customFormat="1" ht="11.25" customHeight="1" x14ac:dyDescent="0.3">
      <c r="A5" s="236" t="str">
        <f>"Opening balance as at 1 July 2017"</f>
        <v>Opening balance as at 1 July 2017</v>
      </c>
      <c r="B5" s="121"/>
      <c r="C5" s="121"/>
      <c r="D5" s="121"/>
      <c r="E5" s="121"/>
      <c r="F5" s="121"/>
      <c r="G5" s="27"/>
    </row>
    <row r="6" spans="1:7" ht="23.05" customHeight="1" x14ac:dyDescent="0.3">
      <c r="A6" s="290" t="s">
        <v>165</v>
      </c>
      <c r="B6" s="121">
        <v>557</v>
      </c>
      <c r="C6" s="121">
        <v>0</v>
      </c>
      <c r="D6" s="121">
        <v>0</v>
      </c>
      <c r="E6" s="121">
        <v>0</v>
      </c>
      <c r="F6" s="121">
        <f>SUM(B6:E6)</f>
        <v>557</v>
      </c>
      <c r="G6" s="28"/>
    </row>
    <row r="7" spans="1:7" ht="11.25" customHeight="1" x14ac:dyDescent="0.3">
      <c r="A7" s="95" t="s">
        <v>133</v>
      </c>
      <c r="B7" s="121"/>
      <c r="C7" s="121"/>
      <c r="D7" s="121"/>
      <c r="E7" s="121"/>
      <c r="F7" s="121"/>
      <c r="G7" s="28"/>
    </row>
    <row r="8" spans="1:7" ht="11.25" customHeight="1" x14ac:dyDescent="0.3">
      <c r="A8" s="96" t="s">
        <v>134</v>
      </c>
      <c r="B8" s="121"/>
      <c r="C8" s="121"/>
      <c r="D8" s="121"/>
      <c r="E8" s="121"/>
      <c r="F8" s="121">
        <f>SUM(B8:E8)</f>
        <v>0</v>
      </c>
      <c r="G8" s="28"/>
    </row>
    <row r="9" spans="1:7" ht="11.25" customHeight="1" x14ac:dyDescent="0.3">
      <c r="A9" s="94" t="s">
        <v>42</v>
      </c>
      <c r="B9" s="89">
        <f>SUM(B6:B8)</f>
        <v>557</v>
      </c>
      <c r="C9" s="89">
        <f>SUM(C6:C8)</f>
        <v>0</v>
      </c>
      <c r="D9" s="89">
        <f>SUM(D6:D8)</f>
        <v>0</v>
      </c>
      <c r="E9" s="89">
        <f>SUM(E6:E8)</f>
        <v>0</v>
      </c>
      <c r="F9" s="89">
        <f>SUM(F6:F8)</f>
        <v>557</v>
      </c>
      <c r="G9" s="28"/>
    </row>
    <row r="10" spans="1:7" ht="11.25" customHeight="1" x14ac:dyDescent="0.3">
      <c r="A10" s="84" t="s">
        <v>48</v>
      </c>
      <c r="B10" s="121"/>
      <c r="C10" s="121"/>
      <c r="D10" s="121"/>
      <c r="E10" s="121"/>
      <c r="F10" s="121"/>
      <c r="G10" s="28"/>
    </row>
    <row r="11" spans="1:7" ht="11.25" customHeight="1" x14ac:dyDescent="0.3">
      <c r="A11" s="128" t="s">
        <v>61</v>
      </c>
      <c r="B11" s="121">
        <v>0</v>
      </c>
      <c r="C11" s="121"/>
      <c r="D11" s="121"/>
      <c r="E11" s="121"/>
      <c r="F11" s="121">
        <f>SUM(B11:E11)</f>
        <v>0</v>
      </c>
      <c r="G11" s="25"/>
    </row>
    <row r="12" spans="1:7" ht="11.25" customHeight="1" x14ac:dyDescent="0.3">
      <c r="A12" s="236" t="s">
        <v>21</v>
      </c>
      <c r="B12" s="107">
        <f>SUM(B11:B11)</f>
        <v>0</v>
      </c>
      <c r="C12" s="107">
        <f>SUM(C11:C11)</f>
        <v>0</v>
      </c>
      <c r="D12" s="107">
        <f>SUM(D11:D11)</f>
        <v>0</v>
      </c>
      <c r="E12" s="107">
        <f>SUM(E11:E11)</f>
        <v>0</v>
      </c>
      <c r="F12" s="107">
        <f>SUM(F11:F11)</f>
        <v>0</v>
      </c>
      <c r="G12" s="25"/>
    </row>
    <row r="13" spans="1:7" ht="22.9" customHeight="1" x14ac:dyDescent="0.3">
      <c r="A13" s="259" t="s">
        <v>142</v>
      </c>
      <c r="B13" s="260">
        <f>B9</f>
        <v>557</v>
      </c>
      <c r="C13" s="260">
        <f>C9</f>
        <v>0</v>
      </c>
      <c r="D13" s="260">
        <f>D9</f>
        <v>0</v>
      </c>
      <c r="E13" s="260">
        <f>E9</f>
        <v>0</v>
      </c>
      <c r="F13" s="260">
        <f>F9</f>
        <v>557</v>
      </c>
      <c r="G13" s="29"/>
    </row>
    <row r="14" spans="1:7" ht="11.25" customHeight="1" x14ac:dyDescent="0.3">
      <c r="A14" s="304" t="s">
        <v>89</v>
      </c>
      <c r="B14" s="304"/>
      <c r="C14" s="304"/>
      <c r="D14" s="304"/>
      <c r="E14" s="304"/>
      <c r="F14" s="304"/>
      <c r="G14" s="29"/>
    </row>
    <row r="15" spans="1:7" ht="11.25" customHeight="1" x14ac:dyDescent="0.3">
      <c r="A15" s="51"/>
      <c r="B15" s="12"/>
      <c r="C15" s="12"/>
      <c r="D15" s="12"/>
      <c r="E15" s="12"/>
      <c r="F15" s="12"/>
      <c r="G15" s="29"/>
    </row>
    <row r="16" spans="1:7" ht="11.25" customHeight="1" x14ac:dyDescent="0.3">
      <c r="A16" s="137"/>
      <c r="B16" s="54"/>
      <c r="C16" s="54"/>
      <c r="D16" s="54"/>
      <c r="E16" s="54"/>
      <c r="F16" s="12"/>
      <c r="G16" s="29"/>
    </row>
    <row r="17" spans="1:7" ht="11.25" customHeight="1" x14ac:dyDescent="0.3">
      <c r="A17" s="50"/>
      <c r="B17" s="54"/>
      <c r="C17" s="54"/>
      <c r="D17" s="54"/>
      <c r="E17" s="54"/>
      <c r="F17" s="12"/>
      <c r="G17" s="29"/>
    </row>
    <row r="18" spans="1:7" ht="11.25" customHeight="1" x14ac:dyDescent="0.3">
      <c r="A18" s="52"/>
      <c r="B18" s="30"/>
      <c r="C18" s="30"/>
      <c r="D18" s="30"/>
      <c r="G18" s="29"/>
    </row>
  </sheetData>
  <mergeCells count="1">
    <mergeCell ref="A14:F14"/>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19"/>
  <sheetViews>
    <sheetView showGridLines="0" zoomScaleNormal="100" zoomScaleSheetLayoutView="100" workbookViewId="0">
      <selection activeCell="K19" sqref="K19"/>
    </sheetView>
  </sheetViews>
  <sheetFormatPr defaultColWidth="8" defaultRowHeight="11.25" customHeight="1" x14ac:dyDescent="0.3"/>
  <cols>
    <col min="1" max="1" width="29" style="16" customWidth="1"/>
    <col min="2" max="6" width="7.8984375" style="16" customWidth="1"/>
    <col min="7" max="7" width="8.296875" style="16" customWidth="1"/>
    <col min="8" max="8" width="7.8984375" style="16" customWidth="1"/>
    <col min="9" max="16384" width="8" style="16"/>
  </cols>
  <sheetData>
    <row r="1" spans="1:8" ht="11.25" customHeight="1" x14ac:dyDescent="0.3">
      <c r="A1" s="55" t="s">
        <v>92</v>
      </c>
      <c r="B1" s="56"/>
      <c r="C1" s="56"/>
      <c r="D1" s="56"/>
      <c r="E1" s="56"/>
      <c r="F1" s="56"/>
      <c r="G1" s="56"/>
    </row>
    <row r="2" spans="1:8" ht="11.25" customHeight="1" x14ac:dyDescent="0.3">
      <c r="A2" s="21"/>
    </row>
    <row r="3" spans="1:8" ht="45.25" customHeight="1" x14ac:dyDescent="0.2">
      <c r="A3" s="131"/>
      <c r="B3" s="197" t="s">
        <v>114</v>
      </c>
      <c r="C3" s="198" t="s">
        <v>119</v>
      </c>
      <c r="D3" s="197" t="s">
        <v>120</v>
      </c>
      <c r="E3" s="197" t="s">
        <v>121</v>
      </c>
      <c r="F3" s="197" t="s">
        <v>122</v>
      </c>
    </row>
    <row r="4" spans="1:8" ht="11.25" customHeight="1" x14ac:dyDescent="0.3">
      <c r="A4" s="123" t="s">
        <v>37</v>
      </c>
      <c r="B4" s="121"/>
      <c r="C4" s="122"/>
      <c r="D4" s="121"/>
      <c r="E4" s="121"/>
      <c r="F4" s="121"/>
    </row>
    <row r="5" spans="1:8" ht="11.25" customHeight="1" x14ac:dyDescent="0.3">
      <c r="A5" s="77" t="s">
        <v>38</v>
      </c>
      <c r="B5" s="121"/>
      <c r="C5" s="122"/>
      <c r="D5" s="121"/>
      <c r="E5" s="121"/>
      <c r="F5" s="121"/>
    </row>
    <row r="6" spans="1:8" ht="11.25" customHeight="1" x14ac:dyDescent="0.3">
      <c r="A6" s="127" t="s">
        <v>3</v>
      </c>
      <c r="B6" s="121">
        <v>1197</v>
      </c>
      <c r="C6" s="122">
        <v>10142</v>
      </c>
      <c r="D6" s="121">
        <v>9981</v>
      </c>
      <c r="E6" s="121">
        <v>10065</v>
      </c>
      <c r="F6" s="121">
        <v>8728</v>
      </c>
    </row>
    <row r="7" spans="1:8" ht="11.25" customHeight="1" x14ac:dyDescent="0.3">
      <c r="A7" s="127" t="s">
        <v>162</v>
      </c>
      <c r="B7" s="121">
        <v>1027</v>
      </c>
      <c r="C7" s="122">
        <v>0</v>
      </c>
      <c r="D7" s="121">
        <v>0</v>
      </c>
      <c r="E7" s="121">
        <v>0</v>
      </c>
      <c r="F7" s="121">
        <v>0</v>
      </c>
    </row>
    <row r="8" spans="1:8" ht="11.25" customHeight="1" x14ac:dyDescent="0.3">
      <c r="A8" s="81" t="s">
        <v>39</v>
      </c>
      <c r="B8" s="89">
        <f>SUM(B6:B7)</f>
        <v>2224</v>
      </c>
      <c r="C8" s="90">
        <f>SUM(C6:C7)</f>
        <v>10142</v>
      </c>
      <c r="D8" s="89">
        <f>SUM(D6:D7)</f>
        <v>9981</v>
      </c>
      <c r="E8" s="89">
        <f>SUM(E6:E7)</f>
        <v>10065</v>
      </c>
      <c r="F8" s="89">
        <f>SUM(F6:F7)</f>
        <v>8728</v>
      </c>
    </row>
    <row r="9" spans="1:8" ht="11.25" customHeight="1" x14ac:dyDescent="0.3">
      <c r="A9" s="77" t="s">
        <v>40</v>
      </c>
      <c r="B9" s="121"/>
      <c r="C9" s="122"/>
      <c r="D9" s="121"/>
      <c r="E9" s="121"/>
      <c r="F9" s="121"/>
    </row>
    <row r="10" spans="1:8" ht="11.25" customHeight="1" x14ac:dyDescent="0.3">
      <c r="A10" s="127" t="s">
        <v>31</v>
      </c>
      <c r="B10" s="121">
        <v>1141</v>
      </c>
      <c r="C10" s="122">
        <v>7196</v>
      </c>
      <c r="D10" s="121">
        <v>7071</v>
      </c>
      <c r="E10" s="121">
        <v>7156</v>
      </c>
      <c r="F10" s="121">
        <v>5802</v>
      </c>
    </row>
    <row r="11" spans="1:8" ht="11.25" customHeight="1" x14ac:dyDescent="0.3">
      <c r="A11" s="127" t="s">
        <v>22</v>
      </c>
      <c r="B11" s="121">
        <v>50</v>
      </c>
      <c r="C11" s="122">
        <v>2946</v>
      </c>
      <c r="D11" s="121">
        <v>2910</v>
      </c>
      <c r="E11" s="121">
        <v>2909</v>
      </c>
      <c r="F11" s="121">
        <v>2926</v>
      </c>
    </row>
    <row r="12" spans="1:8" ht="11.25" customHeight="1" x14ac:dyDescent="0.3">
      <c r="A12" s="87" t="s">
        <v>44</v>
      </c>
      <c r="B12" s="121">
        <v>6</v>
      </c>
      <c r="C12" s="122">
        <v>0</v>
      </c>
      <c r="D12" s="121">
        <v>0</v>
      </c>
      <c r="E12" s="121">
        <v>0</v>
      </c>
      <c r="F12" s="121">
        <v>0</v>
      </c>
    </row>
    <row r="13" spans="1:8" ht="20.75" x14ac:dyDescent="0.3">
      <c r="A13" s="138" t="s">
        <v>62</v>
      </c>
      <c r="B13" s="121">
        <v>1027</v>
      </c>
      <c r="C13" s="122">
        <v>0</v>
      </c>
      <c r="D13" s="121">
        <v>0</v>
      </c>
      <c r="E13" s="121">
        <v>0</v>
      </c>
      <c r="F13" s="121">
        <v>0</v>
      </c>
    </row>
    <row r="14" spans="1:8" ht="11.25" customHeight="1" x14ac:dyDescent="0.2">
      <c r="A14" s="77" t="s">
        <v>41</v>
      </c>
      <c r="B14" s="124">
        <f>SUM(B10:B13)</f>
        <v>2224</v>
      </c>
      <c r="C14" s="126">
        <f>SUM(C10:C13)</f>
        <v>10142</v>
      </c>
      <c r="D14" s="124">
        <f>SUM(D10:D13)</f>
        <v>9981</v>
      </c>
      <c r="E14" s="124">
        <f>SUM(E10:E13)</f>
        <v>10065</v>
      </c>
      <c r="F14" s="124">
        <f>SUM(F10:F13)</f>
        <v>8728</v>
      </c>
      <c r="H14" s="110"/>
    </row>
    <row r="15" spans="1:8" ht="20.75" x14ac:dyDescent="0.2">
      <c r="A15" s="129" t="s">
        <v>136</v>
      </c>
      <c r="B15" s="243">
        <f>B8-B14</f>
        <v>0</v>
      </c>
      <c r="C15" s="244">
        <f>C8-C14</f>
        <v>0</v>
      </c>
      <c r="D15" s="243">
        <f>D8-D14</f>
        <v>0</v>
      </c>
      <c r="E15" s="243">
        <f>E8-E14</f>
        <v>0</v>
      </c>
      <c r="F15" s="243">
        <f>F8-F14</f>
        <v>0</v>
      </c>
    </row>
    <row r="16" spans="1:8" ht="10.4" x14ac:dyDescent="0.2">
      <c r="A16" s="135" t="s">
        <v>63</v>
      </c>
      <c r="B16" s="144">
        <v>0</v>
      </c>
      <c r="C16" s="145">
        <v>0</v>
      </c>
      <c r="D16" s="144">
        <v>0</v>
      </c>
      <c r="E16" s="144">
        <v>0</v>
      </c>
      <c r="F16" s="144">
        <v>0</v>
      </c>
      <c r="G16" s="18"/>
    </row>
    <row r="17" spans="1:7" ht="29.95" customHeight="1" x14ac:dyDescent="0.3">
      <c r="A17" s="134" t="s">
        <v>64</v>
      </c>
      <c r="B17" s="121">
        <v>0</v>
      </c>
      <c r="C17" s="122">
        <v>0</v>
      </c>
      <c r="D17" s="121">
        <v>0</v>
      </c>
      <c r="E17" s="121">
        <v>0</v>
      </c>
      <c r="F17" s="121">
        <v>0</v>
      </c>
      <c r="G17" s="18"/>
    </row>
    <row r="18" spans="1:7" ht="27.25" customHeight="1" x14ac:dyDescent="0.2">
      <c r="A18" s="120" t="s">
        <v>65</v>
      </c>
      <c r="B18" s="245">
        <v>0</v>
      </c>
      <c r="C18" s="247">
        <v>0</v>
      </c>
      <c r="D18" s="245">
        <v>0</v>
      </c>
      <c r="E18" s="245">
        <v>0</v>
      </c>
      <c r="F18" s="245">
        <v>0</v>
      </c>
    </row>
    <row r="19" spans="1:7" ht="11.25" customHeight="1" x14ac:dyDescent="0.3">
      <c r="A19" s="97"/>
      <c r="B19" s="97"/>
      <c r="C19" s="97"/>
      <c r="D19" s="97"/>
      <c r="E19" s="97"/>
      <c r="F19" s="97"/>
    </row>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zoomScaleNormal="100" zoomScaleSheetLayoutView="100" workbookViewId="0">
      <selection activeCell="A6" sqref="A6"/>
    </sheetView>
  </sheetViews>
  <sheetFormatPr defaultColWidth="8" defaultRowHeight="11.25" customHeight="1" x14ac:dyDescent="0.3"/>
  <cols>
    <col min="1" max="1" width="34.69921875" style="57" customWidth="1"/>
    <col min="2" max="6" width="6.69921875" style="57" customWidth="1"/>
    <col min="7" max="16384" width="8" style="57"/>
  </cols>
  <sheetData>
    <row r="1" spans="1:6" ht="29.25" customHeight="1" x14ac:dyDescent="0.3">
      <c r="A1" s="305" t="s">
        <v>93</v>
      </c>
      <c r="B1" s="305"/>
      <c r="C1" s="305"/>
      <c r="D1" s="305"/>
      <c r="E1" s="305"/>
      <c r="F1" s="305"/>
    </row>
    <row r="2" spans="1:6" ht="11.25" customHeight="1" x14ac:dyDescent="0.3">
      <c r="A2" s="59"/>
    </row>
    <row r="3" spans="1:6" ht="45.1" customHeight="1" x14ac:dyDescent="0.2">
      <c r="A3" s="131"/>
      <c r="B3" s="197" t="s">
        <v>114</v>
      </c>
      <c r="C3" s="198" t="s">
        <v>119</v>
      </c>
      <c r="D3" s="197" t="s">
        <v>120</v>
      </c>
      <c r="E3" s="197" t="s">
        <v>121</v>
      </c>
      <c r="F3" s="197" t="s">
        <v>122</v>
      </c>
    </row>
    <row r="4" spans="1:6" ht="22.35" customHeight="1" x14ac:dyDescent="0.3">
      <c r="A4" s="135" t="s">
        <v>66</v>
      </c>
      <c r="B4" s="78"/>
      <c r="C4" s="79"/>
      <c r="D4" s="78"/>
      <c r="E4" s="78"/>
      <c r="F4" s="78"/>
    </row>
    <row r="5" spans="1:6" ht="11.25" customHeight="1" x14ac:dyDescent="0.3">
      <c r="A5" s="80" t="s">
        <v>22</v>
      </c>
      <c r="B5" s="78">
        <v>15997</v>
      </c>
      <c r="C5" s="79">
        <v>65767</v>
      </c>
      <c r="D5" s="78">
        <v>66839</v>
      </c>
      <c r="E5" s="78">
        <v>71993</v>
      </c>
      <c r="F5" s="78">
        <v>68836</v>
      </c>
    </row>
    <row r="6" spans="1:6" ht="22.35" customHeight="1" x14ac:dyDescent="0.2">
      <c r="A6" s="129" t="s">
        <v>67</v>
      </c>
      <c r="B6" s="241">
        <f>SUM(B5:B5)</f>
        <v>15997</v>
      </c>
      <c r="C6" s="242">
        <f>SUM(C5:C5)</f>
        <v>65767</v>
      </c>
      <c r="D6" s="241">
        <f>SUM(D5:D5)</f>
        <v>66839</v>
      </c>
      <c r="E6" s="241">
        <f>SUM(E5:E5)</f>
        <v>71993</v>
      </c>
      <c r="F6" s="241">
        <f>SUM(F5:F5)</f>
        <v>68836</v>
      </c>
    </row>
    <row r="7" spans="1:6" ht="11.25" customHeight="1" x14ac:dyDescent="0.3">
      <c r="A7" s="84" t="s">
        <v>56</v>
      </c>
      <c r="B7" s="78"/>
      <c r="C7" s="79"/>
      <c r="D7" s="78"/>
      <c r="E7" s="78"/>
      <c r="F7" s="78"/>
    </row>
    <row r="8" spans="1:6" ht="11.25" customHeight="1" x14ac:dyDescent="0.3">
      <c r="A8" s="77" t="s">
        <v>16</v>
      </c>
      <c r="B8" s="78"/>
      <c r="C8" s="79"/>
      <c r="D8" s="78"/>
      <c r="E8" s="78"/>
      <c r="F8" s="78"/>
    </row>
    <row r="9" spans="1:6" ht="11.25" customHeight="1" x14ac:dyDescent="0.3">
      <c r="A9" s="232" t="s">
        <v>52</v>
      </c>
      <c r="B9" s="78"/>
      <c r="C9" s="79"/>
      <c r="D9" s="78"/>
      <c r="E9" s="78"/>
      <c r="F9" s="78"/>
    </row>
    <row r="10" spans="1:6" ht="22.35" customHeight="1" x14ac:dyDescent="0.2">
      <c r="A10" s="237" t="s">
        <v>68</v>
      </c>
      <c r="B10" s="241">
        <v>0</v>
      </c>
      <c r="C10" s="242">
        <v>0</v>
      </c>
      <c r="D10" s="241">
        <v>0</v>
      </c>
      <c r="E10" s="241">
        <v>0</v>
      </c>
      <c r="F10" s="241">
        <v>0</v>
      </c>
    </row>
    <row r="11" spans="1:6" ht="11.25" customHeight="1" x14ac:dyDescent="0.3">
      <c r="A11" s="123" t="s">
        <v>69</v>
      </c>
      <c r="B11" s="86">
        <f>-B6</f>
        <v>-15997</v>
      </c>
      <c r="C11" s="72">
        <f t="shared" ref="C11:F11" si="0">-C6</f>
        <v>-65767</v>
      </c>
      <c r="D11" s="86">
        <f t="shared" si="0"/>
        <v>-66839</v>
      </c>
      <c r="E11" s="86">
        <f t="shared" si="0"/>
        <v>-71993</v>
      </c>
      <c r="F11" s="86">
        <f t="shared" si="0"/>
        <v>-68836</v>
      </c>
    </row>
    <row r="12" spans="1:6" ht="22.35" customHeight="1" x14ac:dyDescent="0.2">
      <c r="A12" s="238" t="s">
        <v>135</v>
      </c>
      <c r="B12" s="239">
        <f>B11</f>
        <v>-15997</v>
      </c>
      <c r="C12" s="240">
        <f t="shared" ref="C12:F12" si="1">C11</f>
        <v>-65767</v>
      </c>
      <c r="D12" s="239">
        <f t="shared" si="1"/>
        <v>-66839</v>
      </c>
      <c r="E12" s="239">
        <f t="shared" si="1"/>
        <v>-71993</v>
      </c>
      <c r="F12" s="239">
        <f t="shared" si="1"/>
        <v>-68836</v>
      </c>
    </row>
    <row r="13" spans="1:6" ht="11.25" customHeight="1" x14ac:dyDescent="0.3">
      <c r="A13" s="88"/>
      <c r="B13" s="78"/>
      <c r="C13" s="91"/>
      <c r="D13" s="78"/>
      <c r="E13" s="78"/>
      <c r="F13" s="78"/>
    </row>
    <row r="14" spans="1:6" ht="11.25" customHeight="1" x14ac:dyDescent="0.3">
      <c r="A14" s="306" t="s">
        <v>89</v>
      </c>
      <c r="B14" s="306"/>
      <c r="C14" s="306"/>
      <c r="D14" s="306"/>
      <c r="E14" s="306"/>
      <c r="F14" s="306"/>
    </row>
    <row r="15" spans="1:6" ht="11.25" customHeight="1" x14ac:dyDescent="0.2">
      <c r="A15" s="41"/>
      <c r="B15" s="78"/>
      <c r="C15" s="92"/>
      <c r="D15" s="78"/>
      <c r="E15" s="78"/>
      <c r="F15" s="78"/>
    </row>
    <row r="16" spans="1:6" ht="11.25" customHeight="1" x14ac:dyDescent="0.2">
      <c r="A16" s="36"/>
      <c r="B16" s="78"/>
      <c r="C16" s="92"/>
      <c r="D16" s="78"/>
      <c r="E16" s="78"/>
      <c r="F16" s="78"/>
    </row>
    <row r="17" spans="1:6" ht="11.25" customHeight="1" x14ac:dyDescent="0.2">
      <c r="A17" s="37"/>
      <c r="B17" s="78"/>
      <c r="C17" s="92"/>
      <c r="D17" s="78"/>
      <c r="E17" s="78"/>
      <c r="F17" s="78"/>
    </row>
    <row r="18" spans="1:6" ht="11.25" customHeight="1" x14ac:dyDescent="0.2">
      <c r="A18" s="37"/>
      <c r="B18" s="78"/>
      <c r="C18" s="92"/>
      <c r="D18" s="78"/>
      <c r="E18" s="78"/>
      <c r="F18" s="78"/>
    </row>
    <row r="19" spans="1:6" ht="11.25" customHeight="1" x14ac:dyDescent="0.3">
      <c r="A19" s="35"/>
      <c r="B19" s="78"/>
      <c r="C19" s="92"/>
      <c r="D19" s="78"/>
      <c r="E19" s="78"/>
      <c r="F19" s="78"/>
    </row>
    <row r="20" spans="1:6" ht="11.25" customHeight="1" x14ac:dyDescent="0.3">
      <c r="A20" s="38"/>
      <c r="B20" s="78"/>
      <c r="C20" s="92"/>
      <c r="D20" s="78"/>
      <c r="E20" s="78"/>
      <c r="F20" s="78"/>
    </row>
    <row r="21" spans="1:6" ht="11.25" customHeight="1" x14ac:dyDescent="0.3">
      <c r="A21" s="39"/>
      <c r="B21" s="78"/>
      <c r="C21" s="92"/>
      <c r="D21" s="78"/>
      <c r="E21" s="78"/>
      <c r="F21" s="78"/>
    </row>
    <row r="22" spans="1:6" ht="11.25" customHeight="1" x14ac:dyDescent="0.3">
      <c r="A22" s="61"/>
      <c r="B22" s="60"/>
      <c r="C22" s="60"/>
      <c r="D22" s="60"/>
      <c r="E22" s="60"/>
      <c r="F22" s="60"/>
    </row>
    <row r="24" spans="1:6" ht="11.25" customHeight="1" x14ac:dyDescent="0.3">
      <c r="A24" s="58"/>
    </row>
    <row r="25" spans="1:6" ht="11.25" customHeight="1" x14ac:dyDescent="0.2">
      <c r="A25" s="48"/>
    </row>
  </sheetData>
  <mergeCells count="2">
    <mergeCell ref="A1:F1"/>
    <mergeCell ref="A14:F14"/>
  </mergeCells>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20"/>
  <sheetViews>
    <sheetView showGridLines="0" zoomScaleNormal="100" zoomScaleSheetLayoutView="100" workbookViewId="0">
      <selection activeCell="H17" sqref="H17"/>
    </sheetView>
  </sheetViews>
  <sheetFormatPr defaultColWidth="8" defaultRowHeight="11.25" customHeight="1" x14ac:dyDescent="0.3"/>
  <cols>
    <col min="1" max="1" width="26.8984375" style="16" customWidth="1"/>
    <col min="2" max="6" width="8.296875" style="16" customWidth="1"/>
    <col min="7" max="16384" width="8" style="16"/>
  </cols>
  <sheetData>
    <row r="1" spans="1:9" ht="27.8" customHeight="1" x14ac:dyDescent="0.3">
      <c r="A1" s="307" t="s">
        <v>94</v>
      </c>
      <c r="B1" s="307"/>
      <c r="C1" s="307"/>
      <c r="D1" s="307"/>
      <c r="E1" s="307"/>
      <c r="F1" s="307"/>
    </row>
    <row r="2" spans="1:9" ht="11.25" customHeight="1" x14ac:dyDescent="0.3">
      <c r="A2" s="21"/>
    </row>
    <row r="3" spans="1:9" ht="41.5" x14ac:dyDescent="0.2">
      <c r="A3" s="131"/>
      <c r="B3" s="197" t="s">
        <v>114</v>
      </c>
      <c r="C3" s="198" t="s">
        <v>119</v>
      </c>
      <c r="D3" s="197" t="s">
        <v>120</v>
      </c>
      <c r="E3" s="197" t="s">
        <v>121</v>
      </c>
      <c r="F3" s="197" t="s">
        <v>122</v>
      </c>
    </row>
    <row r="4" spans="1:9" ht="11.25" customHeight="1" x14ac:dyDescent="0.3">
      <c r="A4" s="143" t="s">
        <v>23</v>
      </c>
      <c r="B4" s="121"/>
      <c r="C4" s="122"/>
      <c r="D4" s="121"/>
      <c r="E4" s="121"/>
      <c r="F4" s="121"/>
    </row>
    <row r="5" spans="1:9" ht="11.25" customHeight="1" x14ac:dyDescent="0.3">
      <c r="A5" s="232" t="s">
        <v>24</v>
      </c>
      <c r="B5" s="121"/>
      <c r="C5" s="122"/>
      <c r="D5" s="121"/>
      <c r="E5" s="121"/>
      <c r="F5" s="121"/>
    </row>
    <row r="6" spans="1:9" ht="11.25" customHeight="1" x14ac:dyDescent="0.3">
      <c r="A6" s="230" t="s">
        <v>47</v>
      </c>
      <c r="B6" s="121">
        <v>128</v>
      </c>
      <c r="C6" s="122">
        <v>128</v>
      </c>
      <c r="D6" s="121">
        <v>128</v>
      </c>
      <c r="E6" s="121">
        <v>128</v>
      </c>
      <c r="F6" s="121">
        <v>128</v>
      </c>
    </row>
    <row r="7" spans="1:9" ht="11.25" customHeight="1" x14ac:dyDescent="0.3">
      <c r="A7" s="234" t="s">
        <v>25</v>
      </c>
      <c r="B7" s="89">
        <f>SUM(B6:B6)</f>
        <v>128</v>
      </c>
      <c r="C7" s="90">
        <f>SUM(C6:C6)</f>
        <v>128</v>
      </c>
      <c r="D7" s="89">
        <f>SUM(D6:D6)</f>
        <v>128</v>
      </c>
      <c r="E7" s="89">
        <f>SUM(E6:E6)</f>
        <v>128</v>
      </c>
      <c r="F7" s="89">
        <f>SUM(F6:F6)</f>
        <v>128</v>
      </c>
    </row>
    <row r="8" spans="1:9" ht="22.5" customHeight="1" x14ac:dyDescent="0.2">
      <c r="A8" s="129" t="s">
        <v>70</v>
      </c>
      <c r="B8" s="241">
        <f>B7</f>
        <v>128</v>
      </c>
      <c r="C8" s="242">
        <f t="shared" ref="C8:F8" si="0">C7</f>
        <v>128</v>
      </c>
      <c r="D8" s="241">
        <f t="shared" si="0"/>
        <v>128</v>
      </c>
      <c r="E8" s="241">
        <f t="shared" si="0"/>
        <v>128</v>
      </c>
      <c r="F8" s="241">
        <f t="shared" si="0"/>
        <v>128</v>
      </c>
    </row>
    <row r="9" spans="1:9" ht="11.25" customHeight="1" x14ac:dyDescent="0.3">
      <c r="A9" s="77" t="s">
        <v>29</v>
      </c>
      <c r="B9" s="121"/>
      <c r="C9" s="122"/>
      <c r="D9" s="121"/>
      <c r="E9" s="121"/>
      <c r="F9" s="121"/>
    </row>
    <row r="10" spans="1:9" ht="11.25" customHeight="1" x14ac:dyDescent="0.3">
      <c r="A10" s="232" t="s">
        <v>33</v>
      </c>
      <c r="B10" s="121"/>
      <c r="C10" s="122"/>
      <c r="D10" s="121"/>
      <c r="E10" s="121"/>
      <c r="F10" s="121"/>
    </row>
    <row r="11" spans="1:9" ht="11.25" customHeight="1" x14ac:dyDescent="0.3">
      <c r="A11" s="85" t="s">
        <v>22</v>
      </c>
      <c r="B11" s="121">
        <v>4502</v>
      </c>
      <c r="C11" s="122">
        <f>5147+424</f>
        <v>5571</v>
      </c>
      <c r="D11" s="121">
        <f>5147+424</f>
        <v>5571</v>
      </c>
      <c r="E11" s="121">
        <f>5147+424</f>
        <v>5571</v>
      </c>
      <c r="F11" s="121">
        <f>5147+424</f>
        <v>5571</v>
      </c>
      <c r="I11" s="102"/>
    </row>
    <row r="12" spans="1:9" ht="11.25" customHeight="1" x14ac:dyDescent="0.3">
      <c r="A12" s="232" t="s">
        <v>34</v>
      </c>
      <c r="B12" s="89">
        <f>SUM(B11:B11)</f>
        <v>4502</v>
      </c>
      <c r="C12" s="90">
        <f>SUM(C11:C11)</f>
        <v>5571</v>
      </c>
      <c r="D12" s="89">
        <f>SUM(D11:D11)</f>
        <v>5571</v>
      </c>
      <c r="E12" s="89">
        <f>SUM(E11:E11)</f>
        <v>5571</v>
      </c>
      <c r="F12" s="89">
        <f>SUM(F11:F11)</f>
        <v>5571</v>
      </c>
    </row>
    <row r="13" spans="1:9" ht="11.25" customHeight="1" x14ac:dyDescent="0.3">
      <c r="A13" s="232" t="s">
        <v>30</v>
      </c>
      <c r="B13" s="121"/>
      <c r="C13" s="122"/>
      <c r="D13" s="121"/>
      <c r="E13" s="121"/>
      <c r="F13" s="121"/>
    </row>
    <row r="14" spans="1:9" ht="11.25" customHeight="1" x14ac:dyDescent="0.3">
      <c r="A14" s="85" t="s">
        <v>57</v>
      </c>
      <c r="B14" s="121">
        <v>418</v>
      </c>
      <c r="C14" s="122">
        <v>3242</v>
      </c>
      <c r="D14" s="121">
        <v>3242</v>
      </c>
      <c r="E14" s="121">
        <v>3242</v>
      </c>
      <c r="F14" s="121">
        <v>3242</v>
      </c>
      <c r="I14" s="102"/>
    </row>
    <row r="15" spans="1:9" ht="11.25" customHeight="1" x14ac:dyDescent="0.3">
      <c r="A15" s="232" t="s">
        <v>32</v>
      </c>
      <c r="B15" s="89">
        <f>SUM(B14:B14)</f>
        <v>418</v>
      </c>
      <c r="C15" s="90">
        <f>SUM(C14:C14)</f>
        <v>3242</v>
      </c>
      <c r="D15" s="89">
        <f>SUM(D14:D14)</f>
        <v>3242</v>
      </c>
      <c r="E15" s="89">
        <f>SUM(E14:E14)</f>
        <v>3242</v>
      </c>
      <c r="F15" s="89">
        <f>SUM(F14:F14)</f>
        <v>3242</v>
      </c>
    </row>
    <row r="16" spans="1:9" ht="22.5" customHeight="1" x14ac:dyDescent="0.2">
      <c r="A16" s="129" t="s">
        <v>71</v>
      </c>
      <c r="B16" s="245">
        <f>B15+B12</f>
        <v>4920</v>
      </c>
      <c r="C16" s="246">
        <f t="shared" ref="C16:F16" si="1">C15+C12</f>
        <v>8813</v>
      </c>
      <c r="D16" s="245">
        <f t="shared" si="1"/>
        <v>8813</v>
      </c>
      <c r="E16" s="245">
        <f t="shared" si="1"/>
        <v>8813</v>
      </c>
      <c r="F16" s="245">
        <f t="shared" si="1"/>
        <v>8813</v>
      </c>
    </row>
    <row r="17" spans="1:6" ht="11.25" customHeight="1" x14ac:dyDescent="0.3">
      <c r="A17" s="98" t="s">
        <v>55</v>
      </c>
      <c r="B17" s="93">
        <f>B8-B16</f>
        <v>-4792</v>
      </c>
      <c r="C17" s="99">
        <f>C8-C16</f>
        <v>-8685</v>
      </c>
      <c r="D17" s="93">
        <f>D8-D16</f>
        <v>-8685</v>
      </c>
      <c r="E17" s="93">
        <f>E8-E16</f>
        <v>-8685</v>
      </c>
      <c r="F17" s="93">
        <f>F8-F16</f>
        <v>-8685</v>
      </c>
    </row>
    <row r="18" spans="1:6" ht="11.25" customHeight="1" x14ac:dyDescent="0.3">
      <c r="A18" s="22"/>
    </row>
    <row r="19" spans="1:6" ht="11.25" customHeight="1" x14ac:dyDescent="0.2">
      <c r="A19" s="308" t="s">
        <v>89</v>
      </c>
      <c r="B19" s="308"/>
      <c r="C19" s="308"/>
      <c r="D19" s="308"/>
      <c r="E19" s="308"/>
      <c r="F19" s="308"/>
    </row>
    <row r="20" spans="1:6" ht="11.25" customHeight="1" x14ac:dyDescent="0.3">
      <c r="A20" s="58"/>
    </row>
  </sheetData>
  <mergeCells count="2">
    <mergeCell ref="A1:F1"/>
    <mergeCell ref="A19:F19"/>
  </mergeCells>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Table 1.1 NCCE</vt:lpstr>
      <vt:lpstr>Table 1.2</vt:lpstr>
      <vt:lpstr>Table 2.1.1 NCCE</vt:lpstr>
      <vt:lpstr>Table 3.2 NCCE</vt:lpstr>
      <vt:lpstr>Table 3.3</vt:lpstr>
      <vt:lpstr>Table 3.4</vt:lpstr>
      <vt:lpstr>Table 3.5</vt:lpstr>
      <vt:lpstr>Table 3.8</vt:lpstr>
      <vt:lpstr>Table 3.9</vt:lpstr>
      <vt:lpstr>Table 3.10</vt:lpstr>
      <vt:lpstr>Table 3.11</vt:lpstr>
      <vt:lpstr>Table 3.12</vt:lpstr>
      <vt:lpstr>'Table 1.1 NCCE'!Print_Area</vt:lpstr>
      <vt:lpstr>'Table 1.2'!Print_Area</vt:lpstr>
      <vt:lpstr>'Table 2.1.1 NCCE'!Print_Area</vt:lpstr>
      <vt:lpstr>'Table 3.10'!Print_Area</vt:lpstr>
      <vt:lpstr>'Table 3.11'!Print_Area</vt:lpstr>
      <vt:lpstr>'Table 3.12'!Print_Area</vt:lpstr>
      <vt:lpstr>'Table 3.2 NCCE'!Print_Area</vt:lpstr>
      <vt:lpstr>'Table 3.3'!Print_Area</vt:lpstr>
      <vt:lpstr>'Table 3.4'!Print_Area</vt:lpstr>
      <vt:lpstr>'Table 3.5'!Print_Area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2018-02-06T23:54:35Z</dcterms:created>
  <dcterms:modified xsi:type="dcterms:W3CDTF">2018-02-06T23:54:44Z</dcterms:modified>
</cp:coreProperties>
</file>