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28800" windowHeight="12303" firstSheet="2" activeTab="14"/>
  </bookViews>
  <sheets>
    <sheet name="FWO and the ROC &gt;" sheetId="4" r:id="rId1"/>
    <sheet name="Table 1.1 NCCE" sheetId="64" r:id="rId2"/>
    <sheet name="Table 1.2" sheetId="66" r:id="rId3"/>
    <sheet name="Table 2.1.1" sheetId="67" r:id="rId4"/>
    <sheet name="Table 2.2.1" sheetId="81" r:id="rId5"/>
    <sheet name="Table 3.1" sheetId="21" r:id="rId6"/>
    <sheet name="Table 3.2" sheetId="71" r:id="rId7"/>
    <sheet name="Table 3.3" sheetId="26" r:id="rId8"/>
    <sheet name="Table 3.4" sheetId="73" r:id="rId9"/>
    <sheet name="Table 3.5" sheetId="28" r:id="rId10"/>
    <sheet name="Table 3.6" sheetId="74" r:id="rId11"/>
    <sheet name="Table 3.7" sheetId="75" r:id="rId12"/>
    <sheet name="Table 3.8" sheetId="72" r:id="rId13"/>
    <sheet name="Table 3.9" sheetId="35" r:id="rId14"/>
    <sheet name="Table 3.10" sheetId="37" r:id="rId15"/>
  </sheets>
  <definedNames>
    <definedName name="_xlnm._FilterDatabase" localSheetId="7" hidden="1">'Table 3.3'!$A$3:$F$29</definedName>
    <definedName name="_xlnm.Print_Area" localSheetId="1">'Table 1.1 NCCE'!$A$1:$E$36</definedName>
    <definedName name="_xlnm.Print_Area" localSheetId="2">'Table 1.2'!$A$1:$F$14</definedName>
    <definedName name="_xlnm.Print_Area" localSheetId="3">'Table 2.1.1'!$A$1:$F$30</definedName>
    <definedName name="_xlnm.Print_Area" localSheetId="5">'Table 3.1'!$A$1:$G$16</definedName>
    <definedName name="_xlnm.Print_Area" localSheetId="14">'Table 3.10'!$A$1:$F$76</definedName>
    <definedName name="_xlnm.Print_Area" localSheetId="6">'Table 3.2'!$A$1:$F$35</definedName>
    <definedName name="_xlnm.Print_Area" localSheetId="7">'Table 3.3'!$A$1:$F$39</definedName>
    <definedName name="_xlnm.Print_Area" localSheetId="8">'Table 3.4'!$A$1:$F$21</definedName>
    <definedName name="_xlnm.Print_Area" localSheetId="9">'Table 3.5'!$A$1:$F$46</definedName>
    <definedName name="_xlnm.Print_Area" localSheetId="10">'Table 3.6'!$A$1:$F$39</definedName>
    <definedName name="_xlnm.Print_Area" localSheetId="11">'Table 3.7'!$A$1:$J$40</definedName>
    <definedName name="_xlnm.Print_Area" localSheetId="12">'Table 3.8'!$A$1:$F$50</definedName>
    <definedName name="_xlnm.Print_Area" localSheetId="13">'Table 3.9'!$A$1:$F$50</definedName>
    <definedName name="Z_1E4EBAB2_6872_4520_BF8A_226AAF054257_.wvu.PrintArea" localSheetId="6" hidden="1">'Table 3.2'!#REF!</definedName>
    <definedName name="Z_B25D4AC8_47EB_407B_BE70_8908CEF72BED_.wvu.PrintArea" localSheetId="6" hidden="1">'Table 3.2'!#REF!</definedName>
    <definedName name="Z_BF9299E5_737A_4E0C_9D41_A753AB534F5C_.wvu.PrintArea" localSheetId="6" hidden="1">'Table 3.2'!#REF!</definedName>
    <definedName name="Z_BFB02F83_41B1_44AF_A78B_0A94ECFFD68F_.wvu.PrintArea" localSheetId="6" hidden="1">'Table 3.2'!#REF!</definedName>
    <definedName name="Z_D4786556_5610_4637_8BFC_AE78BCCB000A_.wvu.Cols" localSheetId="9" hidden="1">'Table 3.5'!#REF!</definedName>
    <definedName name="Z_E17A761E_E232_4B16_B081_29C59F6C978B_.wvu.Cols" localSheetId="9" hidden="1">'Table 3.5'!#REF!</definedName>
  </definedNames>
  <calcPr calcId="162913"/>
</workbook>
</file>

<file path=xl/calcChain.xml><?xml version="1.0" encoding="utf-8"?>
<calcChain xmlns="http://schemas.openxmlformats.org/spreadsheetml/2006/main">
  <c r="F32" i="71" l="1"/>
  <c r="E32" i="71"/>
  <c r="D32" i="71"/>
  <c r="C32" i="71"/>
  <c r="B32" i="71"/>
  <c r="F37" i="28"/>
  <c r="F43" i="28" s="1"/>
  <c r="E37" i="28"/>
  <c r="E43" i="28" s="1"/>
  <c r="D37" i="28"/>
  <c r="D43" i="28" s="1"/>
  <c r="C37" i="28"/>
  <c r="C43" i="28" s="1"/>
  <c r="B37" i="28"/>
  <c r="B43" i="28" s="1"/>
  <c r="F48" i="35" l="1"/>
  <c r="E48" i="35"/>
  <c r="D48" i="35"/>
  <c r="C48" i="35"/>
  <c r="B48" i="35"/>
  <c r="F74" i="37"/>
  <c r="E74" i="37"/>
  <c r="D74" i="37"/>
  <c r="C74" i="37"/>
  <c r="B74" i="37"/>
  <c r="F72" i="37"/>
  <c r="E72" i="37"/>
  <c r="D72" i="37"/>
  <c r="C72" i="37"/>
  <c r="B72" i="37"/>
  <c r="F71" i="37"/>
  <c r="E71" i="37"/>
  <c r="D71" i="37"/>
  <c r="C71" i="37"/>
  <c r="B71" i="37"/>
  <c r="F61" i="37"/>
  <c r="E61" i="37"/>
  <c r="D61" i="37"/>
  <c r="C61" i="37"/>
  <c r="B61" i="37"/>
  <c r="A5" i="73" l="1"/>
  <c r="F46" i="72"/>
  <c r="E46" i="72"/>
  <c r="D46" i="72"/>
  <c r="C46" i="72"/>
  <c r="B46" i="72"/>
  <c r="J23" i="75"/>
  <c r="J24" i="75"/>
  <c r="J22" i="75"/>
  <c r="J21" i="75"/>
  <c r="J20" i="75"/>
  <c r="J17" i="75"/>
  <c r="J16" i="75"/>
  <c r="J15" i="75"/>
  <c r="J14" i="75"/>
  <c r="J13" i="75"/>
  <c r="J12" i="75"/>
  <c r="J11" i="75"/>
  <c r="J7" i="75"/>
  <c r="J6" i="75"/>
  <c r="F35" i="37"/>
  <c r="E35" i="37"/>
  <c r="D35" i="37"/>
  <c r="C35" i="37"/>
  <c r="B35" i="37"/>
  <c r="F25" i="37"/>
  <c r="E25" i="37"/>
  <c r="E26" i="37" s="1"/>
  <c r="D25" i="37"/>
  <c r="C25" i="37"/>
  <c r="B25" i="37"/>
  <c r="F14" i="37"/>
  <c r="F26" i="37" s="1"/>
  <c r="E14" i="37"/>
  <c r="D14" i="37"/>
  <c r="C14" i="37"/>
  <c r="C26" i="37" s="1"/>
  <c r="B14" i="37"/>
  <c r="B26" i="37" s="1"/>
  <c r="F37" i="35"/>
  <c r="E37" i="35"/>
  <c r="D37" i="35"/>
  <c r="C37" i="35"/>
  <c r="B37" i="35"/>
  <c r="F30" i="35"/>
  <c r="E30" i="35"/>
  <c r="D30" i="35"/>
  <c r="C30" i="35"/>
  <c r="B30" i="35"/>
  <c r="F20" i="35"/>
  <c r="E20" i="35"/>
  <c r="E22" i="35" s="1"/>
  <c r="D20" i="35"/>
  <c r="C20" i="35"/>
  <c r="B20" i="35"/>
  <c r="F12" i="35"/>
  <c r="E12" i="35"/>
  <c r="D12" i="35"/>
  <c r="D22" i="35" s="1"/>
  <c r="C12" i="35"/>
  <c r="C22" i="35" s="1"/>
  <c r="B12" i="35"/>
  <c r="B22" i="35" s="1"/>
  <c r="E35" i="75"/>
  <c r="I28" i="75"/>
  <c r="H28" i="75"/>
  <c r="G28" i="75"/>
  <c r="F28" i="75"/>
  <c r="E28" i="75"/>
  <c r="D28" i="75"/>
  <c r="C28" i="75"/>
  <c r="B28" i="75"/>
  <c r="J28" i="75"/>
  <c r="I25" i="75"/>
  <c r="H25" i="75"/>
  <c r="G25" i="75"/>
  <c r="F25" i="75"/>
  <c r="F27" i="75" s="1"/>
  <c r="F29" i="75" s="1"/>
  <c r="E25" i="75"/>
  <c r="D25" i="75"/>
  <c r="C25" i="75"/>
  <c r="B25" i="75"/>
  <c r="B27" i="75" s="1"/>
  <c r="B29" i="75" s="1"/>
  <c r="I18" i="75"/>
  <c r="I27" i="75" s="1"/>
  <c r="I29" i="75" s="1"/>
  <c r="H18" i="75"/>
  <c r="G18" i="75"/>
  <c r="F18" i="75"/>
  <c r="E18" i="75"/>
  <c r="E27" i="75" s="1"/>
  <c r="E29" i="75" s="1"/>
  <c r="D18" i="75"/>
  <c r="C18" i="75"/>
  <c r="B18" i="75"/>
  <c r="I8" i="75"/>
  <c r="H8" i="75"/>
  <c r="G8" i="75"/>
  <c r="F8" i="75"/>
  <c r="E8" i="75"/>
  <c r="D8" i="75"/>
  <c r="J8" i="75" s="1"/>
  <c r="C8" i="75"/>
  <c r="B8" i="75"/>
  <c r="F23" i="28"/>
  <c r="E23" i="28"/>
  <c r="D23" i="28"/>
  <c r="C23" i="28"/>
  <c r="B23" i="28"/>
  <c r="F20" i="28"/>
  <c r="E20" i="28"/>
  <c r="E24" i="28" s="1"/>
  <c r="D20" i="28"/>
  <c r="C20" i="28"/>
  <c r="C24" i="28" s="1"/>
  <c r="B20" i="28"/>
  <c r="F15" i="28"/>
  <c r="E15" i="28"/>
  <c r="D15" i="28"/>
  <c r="C15" i="28"/>
  <c r="B15" i="28"/>
  <c r="F10" i="28"/>
  <c r="E10" i="28"/>
  <c r="E16" i="28" s="1"/>
  <c r="D10" i="28"/>
  <c r="C10" i="28"/>
  <c r="B10" i="28"/>
  <c r="F37" i="72"/>
  <c r="E37" i="72"/>
  <c r="D37" i="72"/>
  <c r="C37" i="72"/>
  <c r="B37" i="72"/>
  <c r="F31" i="72"/>
  <c r="F32" i="72" s="1"/>
  <c r="F38" i="72" s="1"/>
  <c r="E31" i="72"/>
  <c r="D31" i="72"/>
  <c r="C31" i="72"/>
  <c r="B31" i="72"/>
  <c r="B32" i="72" s="1"/>
  <c r="B38" i="72" s="1"/>
  <c r="F23" i="72"/>
  <c r="E23" i="72"/>
  <c r="E32" i="72" s="1"/>
  <c r="D23" i="72"/>
  <c r="D32" i="72" s="1"/>
  <c r="D38" i="72" s="1"/>
  <c r="C23" i="72"/>
  <c r="B23" i="72"/>
  <c r="F15" i="72"/>
  <c r="E15" i="72"/>
  <c r="D15" i="72"/>
  <c r="C15" i="72"/>
  <c r="B15" i="72"/>
  <c r="D26" i="37"/>
  <c r="C32" i="72"/>
  <c r="C38" i="72" s="1"/>
  <c r="B16" i="28" l="1"/>
  <c r="E44" i="28"/>
  <c r="E46" i="28" s="1"/>
  <c r="E33" i="71"/>
  <c r="E31" i="71" s="1"/>
  <c r="F24" i="28"/>
  <c r="D24" i="28"/>
  <c r="B24" i="28"/>
  <c r="B44" i="28" s="1"/>
  <c r="B46" i="28" s="1"/>
  <c r="C16" i="28"/>
  <c r="C44" i="28" s="1"/>
  <c r="C46" i="28" s="1"/>
  <c r="F16" i="28"/>
  <c r="F44" i="28" s="1"/>
  <c r="F46" i="28" s="1"/>
  <c r="D16" i="28"/>
  <c r="D44" i="28" s="1"/>
  <c r="D46" i="28" s="1"/>
  <c r="H27" i="75"/>
  <c r="H29" i="75" s="1"/>
  <c r="G27" i="75"/>
  <c r="G29" i="75" s="1"/>
  <c r="J25" i="75"/>
  <c r="D27" i="75"/>
  <c r="D29" i="75" s="1"/>
  <c r="C27" i="75"/>
  <c r="C29" i="75" s="1"/>
  <c r="J18" i="75"/>
  <c r="E38" i="72"/>
  <c r="E39" i="72" s="1"/>
  <c r="E40" i="72" s="1"/>
  <c r="E42" i="72" s="1"/>
  <c r="E47" i="72" s="1"/>
  <c r="D39" i="72"/>
  <c r="D40" i="72" s="1"/>
  <c r="D42" i="72" s="1"/>
  <c r="D47" i="72" s="1"/>
  <c r="C39" i="72"/>
  <c r="C40" i="72" s="1"/>
  <c r="C42" i="72" s="1"/>
  <c r="C47" i="72" s="1"/>
  <c r="F39" i="72"/>
  <c r="F40" i="72" s="1"/>
  <c r="F42" i="72" s="1"/>
  <c r="F47" i="72" s="1"/>
  <c r="B39" i="72"/>
  <c r="B40" i="72" s="1"/>
  <c r="B42" i="72" s="1"/>
  <c r="B47" i="72" s="1"/>
  <c r="F22" i="35"/>
  <c r="B33" i="71" l="1"/>
  <c r="B31" i="71" s="1"/>
  <c r="F33" i="71"/>
  <c r="F31" i="71" s="1"/>
  <c r="D33" i="71"/>
  <c r="D31" i="71" s="1"/>
  <c r="C33" i="71"/>
  <c r="C31" i="71" s="1"/>
  <c r="J29" i="75"/>
  <c r="J27" i="75"/>
</calcChain>
</file>

<file path=xl/sharedStrings.xml><?xml version="1.0" encoding="utf-8"?>
<sst xmlns="http://schemas.openxmlformats.org/spreadsheetml/2006/main" count="586" uniqueCount="402">
  <si>
    <t>Total</t>
  </si>
  <si>
    <t>Format tip:  do not increase the width of the table as it has been sized to fit B5 margins</t>
  </si>
  <si>
    <t xml:space="preserve">Total </t>
  </si>
  <si>
    <t>Interest</t>
  </si>
  <si>
    <t xml:space="preserve">Other </t>
  </si>
  <si>
    <t>Departmental appropriation</t>
  </si>
  <si>
    <t>Appropriations</t>
  </si>
  <si>
    <t>Administered</t>
  </si>
  <si>
    <t>Departmental</t>
  </si>
  <si>
    <t>Expense measures (if applicable)</t>
  </si>
  <si>
    <t>Departmental expenses</t>
  </si>
  <si>
    <t>Total expense measures</t>
  </si>
  <si>
    <t>Prepared on a Government Financial Statistics (fiscal) basis</t>
  </si>
  <si>
    <t>Revenue from Government</t>
  </si>
  <si>
    <t>Total expenses for Outcome 1</t>
  </si>
  <si>
    <t>Outcome</t>
  </si>
  <si>
    <t>(D) = Departmental</t>
  </si>
  <si>
    <t>Other</t>
  </si>
  <si>
    <t>EXPENSES</t>
  </si>
  <si>
    <t>Employee benefits</t>
  </si>
  <si>
    <t xml:space="preserve">Grants </t>
  </si>
  <si>
    <t>Depreciation and amortisation</t>
  </si>
  <si>
    <t>Write-down and impairment of assets</t>
  </si>
  <si>
    <t>Losses from asset sales</t>
  </si>
  <si>
    <t>Finance costs</t>
  </si>
  <si>
    <t>Total expenses</t>
  </si>
  <si>
    <t xml:space="preserve">LESS: </t>
  </si>
  <si>
    <t>OWN-SOURCE INCOME</t>
  </si>
  <si>
    <t>Sale of goods and rendering of services</t>
  </si>
  <si>
    <t>Fees and fines</t>
  </si>
  <si>
    <t>Other revenue</t>
  </si>
  <si>
    <t>Gains</t>
  </si>
  <si>
    <t>Sale of assets</t>
  </si>
  <si>
    <t>Other gains</t>
  </si>
  <si>
    <t>Total gains</t>
  </si>
  <si>
    <t>Total own-source income</t>
  </si>
  <si>
    <t>OTHER COMPREHENSIVE INCOME</t>
  </si>
  <si>
    <t>Total comprehensive income</t>
  </si>
  <si>
    <t>Suppliers</t>
  </si>
  <si>
    <t>Other expenses</t>
  </si>
  <si>
    <t>Income tax expense</t>
  </si>
  <si>
    <t>ASSETS</t>
  </si>
  <si>
    <t>Financial assets</t>
  </si>
  <si>
    <t>Investments</t>
  </si>
  <si>
    <t>Other investments</t>
  </si>
  <si>
    <t>Tax assets</t>
  </si>
  <si>
    <t>Total financial assets</t>
  </si>
  <si>
    <t>Non-financial assets</t>
  </si>
  <si>
    <t>Land and buildings</t>
  </si>
  <si>
    <t>Investment properties</t>
  </si>
  <si>
    <t>Inventories</t>
  </si>
  <si>
    <t>Intangibles</t>
  </si>
  <si>
    <t>Total non-financial assets</t>
  </si>
  <si>
    <t>Assets held for sale</t>
  </si>
  <si>
    <t>Total assets</t>
  </si>
  <si>
    <t>LIABILITIES</t>
  </si>
  <si>
    <t>Interest bearing liabilities</t>
  </si>
  <si>
    <t>Loans</t>
  </si>
  <si>
    <t>Leases</t>
  </si>
  <si>
    <t>Deposits</t>
  </si>
  <si>
    <t>Total interest bearing liabilities</t>
  </si>
  <si>
    <t>Provisions</t>
  </si>
  <si>
    <t>Employees</t>
  </si>
  <si>
    <t>Total provisions</t>
  </si>
  <si>
    <t>Payables</t>
  </si>
  <si>
    <t>Grants</t>
  </si>
  <si>
    <t>Dividends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</si>
  <si>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</si>
  <si>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</si>
  <si>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</si>
  <si>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</si>
  <si>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</si>
  <si>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</si>
  <si>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</si>
  <si>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</si>
  <si>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</si>
  <si>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</si>
  <si>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</si>
  <si>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Borrowing costs</t>
  </si>
  <si>
    <t>Total cash used</t>
  </si>
  <si>
    <t>INVESTING ACTIVITIES</t>
  </si>
  <si>
    <t>FINANCING ACTIVITIES</t>
  </si>
  <si>
    <t>Dividends paid</t>
  </si>
  <si>
    <t>Adjusted opening balance</t>
  </si>
  <si>
    <t>Transactions with owners</t>
  </si>
  <si>
    <t>Sub-total transactions with owners</t>
  </si>
  <si>
    <t>Purchase of non-financial assets</t>
  </si>
  <si>
    <t></t>
  </si>
  <si>
    <t xml:space="preserve">Gross book value </t>
  </si>
  <si>
    <t>Opening net book balance</t>
  </si>
  <si>
    <t>CAPITAL ASSET ADDITIONS</t>
  </si>
  <si>
    <t>By finance lease</t>
  </si>
  <si>
    <t>Other movements</t>
  </si>
  <si>
    <t>Depreciation/amortisation expense</t>
  </si>
  <si>
    <t>Gross book value</t>
  </si>
  <si>
    <t>Closing net book balance</t>
  </si>
  <si>
    <t xml:space="preserve">Estimated operating expenditure in income statement for </t>
  </si>
  <si>
    <t>heritage and cultural assets</t>
  </si>
  <si>
    <t>Operations and Maintenance</t>
  </si>
  <si>
    <t>Preservation and Conservation</t>
  </si>
  <si>
    <t>Income tax</t>
  </si>
  <si>
    <t>Indirect tax</t>
  </si>
  <si>
    <t>Subsidies</t>
  </si>
  <si>
    <t>Personal benefits</t>
  </si>
  <si>
    <t>Cash and cash equivalents</t>
  </si>
  <si>
    <t>Taxation receivables</t>
  </si>
  <si>
    <t>Taxes</t>
  </si>
  <si>
    <t>Fees</t>
  </si>
  <si>
    <t>Net GST received</t>
  </si>
  <si>
    <t>Subsidies paid</t>
  </si>
  <si>
    <t>Net GST paid</t>
  </si>
  <si>
    <t>Transfers from other entities</t>
  </si>
  <si>
    <t>Advances and loans made</t>
  </si>
  <si>
    <t>Transfers to other entities</t>
  </si>
  <si>
    <t>Net repayment of borrowings</t>
  </si>
  <si>
    <t>Cash from Official Public Account for:</t>
  </si>
  <si>
    <t>- Special Accounts</t>
  </si>
  <si>
    <t>Cash to Official Public Account for:</t>
  </si>
  <si>
    <t>Total Items</t>
  </si>
  <si>
    <t>Other Items</t>
  </si>
  <si>
    <t>Trade and other receivables</t>
  </si>
  <si>
    <t>Total new capital appropriations</t>
  </si>
  <si>
    <t>Rental income</t>
  </si>
  <si>
    <t>Employee provisions</t>
  </si>
  <si>
    <t>Assets received as gifts/donations</t>
  </si>
  <si>
    <t>Repayments of borrowings</t>
  </si>
  <si>
    <t>Total additions</t>
  </si>
  <si>
    <t>Taxation revenue</t>
  </si>
  <si>
    <t>Total taxation revenue</t>
  </si>
  <si>
    <t>Non-taxation revenue</t>
  </si>
  <si>
    <t>Repayments of advances and loans</t>
  </si>
  <si>
    <t>- Appropriations</t>
  </si>
  <si>
    <t>Funded by finance leases</t>
  </si>
  <si>
    <t>Total non-taxation revenue</t>
  </si>
  <si>
    <t>Property, plant and equipment</t>
  </si>
  <si>
    <t>less additions by finance lease</t>
  </si>
  <si>
    <t>less additions by creditors / borrowings</t>
  </si>
  <si>
    <t>Delete lines if not required</t>
  </si>
  <si>
    <t>of which:</t>
  </si>
  <si>
    <t>Own-source revenue</t>
  </si>
  <si>
    <t>Total own-source revenue</t>
  </si>
  <si>
    <t>Total Equity</t>
  </si>
  <si>
    <t>Other financial assets</t>
  </si>
  <si>
    <t>Other non-financial assets</t>
  </si>
  <si>
    <t>Other payables</t>
  </si>
  <si>
    <t>DCB appropriations should be shown against this line only.</t>
  </si>
  <si>
    <t>TOTAL AMOUNT SPENT</t>
  </si>
  <si>
    <t>Fines</t>
  </si>
  <si>
    <t>Taxation refunds provided for</t>
  </si>
  <si>
    <t>Net assets/(liabilities)</t>
  </si>
  <si>
    <t>LESS:</t>
  </si>
  <si>
    <t>Other taxes</t>
  </si>
  <si>
    <t>Changes in asset revaluation surplus</t>
  </si>
  <si>
    <t>Please show depreciation expenses or other decreases in value as negatives</t>
  </si>
  <si>
    <t>Total operating expenditure on heritage and cultural assets</t>
  </si>
  <si>
    <t>NEW CAPITAL APPROPRIATIONS</t>
  </si>
  <si>
    <t>Provided for:</t>
  </si>
  <si>
    <t>Other provisions</t>
  </si>
  <si>
    <t>Commentary only: not for inclusion as a footnote in PAES table</t>
  </si>
  <si>
    <r>
      <t xml:space="preserve">Cash </t>
    </r>
    <r>
      <rPr>
        <sz val="8"/>
        <rFont val="Arial"/>
        <family val="2"/>
      </rPr>
      <t>and cash equivalents</t>
    </r>
  </si>
  <si>
    <t>Total purchases</t>
  </si>
  <si>
    <t>plus borrowing / finance costs</t>
  </si>
  <si>
    <t>Total other movements</t>
  </si>
  <si>
    <t>Items not subject to subsequent reclassification to profit or loss</t>
  </si>
  <si>
    <t>Proceeds from borrowings</t>
  </si>
  <si>
    <t>years' Departmental Capital Budgets (DCBs).</t>
  </si>
  <si>
    <t>Departmental expenses(a)</t>
  </si>
  <si>
    <t>Payments
$'000</t>
  </si>
  <si>
    <t>Adjustments
$'000</t>
  </si>
  <si>
    <t>Total other comprehensive income</t>
  </si>
  <si>
    <t>Note: Impact of net cash appropriation arrangements</t>
  </si>
  <si>
    <t>Liabilities included in disposal groups held for sale</t>
  </si>
  <si>
    <t>Surplus/(deficit) for the period</t>
  </si>
  <si>
    <t>Departmental Capital Budget (DCB)</t>
  </si>
  <si>
    <t>Transfers between equity components</t>
  </si>
  <si>
    <t>show these amounts as negatives</t>
  </si>
  <si>
    <t>Purchase of property, plant, equipment and intangibles</t>
  </si>
  <si>
    <t>Proceeds from issuing financial instruments</t>
  </si>
  <si>
    <t>Net increase/(decrease) in cash held</t>
  </si>
  <si>
    <t>Cash and cash equivalents at the beginning of the reporting period</t>
  </si>
  <si>
    <t>Cash and cash equivalents at the end of the reporting period</t>
  </si>
  <si>
    <t>(c) Includes the following sources of funding:</t>
  </si>
  <si>
    <t>RECONCILIATION OF CASH USED TO ACQUIRE ASSETS TO ASSET MOVEMENT TABLE</t>
  </si>
  <si>
    <t>PURCHASE OF NON-FINANCIAL ASSETS</t>
  </si>
  <si>
    <t>TOTAL CASH REQUIRED TO ACQUIRE ASSETS</t>
  </si>
  <si>
    <t>Accumulated depreciation/amortisation and impairment</t>
  </si>
  <si>
    <t>Estimated expenditure on new or replacement assets</t>
  </si>
  <si>
    <t>Assets held for sale or in a disposal group held for sale</t>
  </si>
  <si>
    <t>From disposal of entities or operations (including restructuring)</t>
  </si>
  <si>
    <t>From acquisition of entities or operations (including restructuring)</t>
  </si>
  <si>
    <t>Payments to corporate entities</t>
  </si>
  <si>
    <t>EXPENSES ADMINISTERED ON BEHALF OF GOVERNMENT</t>
  </si>
  <si>
    <t>Total expenses administered on behalf of Government</t>
  </si>
  <si>
    <t>Total own-source revenue administered on behalf of Government</t>
  </si>
  <si>
    <t>Reversal of previous asset write-downs and impairments</t>
  </si>
  <si>
    <t>Total gains administered on behalf of Government</t>
  </si>
  <si>
    <t>Total own-source income administered on behalf of Government</t>
  </si>
  <si>
    <t>Net cost of/(contribution by) services</t>
  </si>
  <si>
    <t>Surplus/(deficit) after income tax</t>
  </si>
  <si>
    <t>Investments accounted for using the equity method</t>
  </si>
  <si>
    <t>Total assets administered on behalf of Government</t>
  </si>
  <si>
    <t>Australian Government securities</t>
  </si>
  <si>
    <t>Total liabilities administered on behalf of Government</t>
  </si>
  <si>
    <t>Proceeds from sales of investments</t>
  </si>
  <si>
    <t>Loans to corporate entities</t>
  </si>
  <si>
    <t>Corporate entity investments</t>
  </si>
  <si>
    <t>Net cash from/(used by) financing activities</t>
  </si>
  <si>
    <t>Cash and cash equivalents at beginning of reporting period</t>
  </si>
  <si>
    <t>Total cash from Official Public Account</t>
  </si>
  <si>
    <t>Total cash to Official Public Account</t>
  </si>
  <si>
    <t>Effect of exchange rate movements on cash and cash equivalents at the beginning of reporting period</t>
  </si>
  <si>
    <t>Cash and cash equivalents at end of reporting period</t>
  </si>
  <si>
    <t>Funded internally from departmental resources (c)</t>
  </si>
  <si>
    <t>This section details appropriations to be received</t>
  </si>
  <si>
    <t>This section outlines how much an entity has forecast</t>
  </si>
  <si>
    <t>funding source.</t>
  </si>
  <si>
    <t xml:space="preserve">This section outlines how much an entity has forecast to </t>
  </si>
  <si>
    <t>the different acquisition arrangements, e.g. via</t>
  </si>
  <si>
    <t>loan/borrowings, via finance lease, as a gift, or</t>
  </si>
  <si>
    <t xml:space="preserve">through a machinery of government change. </t>
  </si>
  <si>
    <t>(b) Does not include annual finance lease costs.  Includes purchase from current and previous</t>
  </si>
  <si>
    <t>less s75 / restructuring</t>
  </si>
  <si>
    <t>Prior year appropriations available (b)</t>
  </si>
  <si>
    <t>Enter departmental appropriations less departmental capital budget (DCB). The DCB component should be included in the DCB line.</t>
  </si>
  <si>
    <t>Departmental capital budget (d)</t>
  </si>
  <si>
    <t>Equity injection</t>
  </si>
  <si>
    <t>Total departmental annual appropriations</t>
  </si>
  <si>
    <t>Special accounts (f)</t>
  </si>
  <si>
    <t>Opening balance</t>
  </si>
  <si>
    <t>Appropriation receipts (g)</t>
  </si>
  <si>
    <t>Total special accounts</t>
  </si>
  <si>
    <t>Total departmental resourcing</t>
  </si>
  <si>
    <t>Table continued below</t>
  </si>
  <si>
    <t>Total administered special appropriations (f)</t>
  </si>
  <si>
    <t>Total administered resourcing</t>
  </si>
  <si>
    <t>Average staffing level (number)</t>
  </si>
  <si>
    <t>For guidance on the ASL figure, please refer to the most recent EM.  Table continued below</t>
  </si>
  <si>
    <t>Prepared on a resourcing (i.e. appropriations available) basis.</t>
  </si>
  <si>
    <t xml:space="preserve">Please note: All figures shown above are GST exclusive - these may not match figures in the cash flow statement. </t>
  </si>
  <si>
    <t>(c) Estimated retained revenue receipts under section 74 of the PGPA Act.</t>
  </si>
  <si>
    <t>This row only needs to be shown at top of first table</t>
  </si>
  <si>
    <t>s 74 Retained revenue receipts (a)</t>
  </si>
  <si>
    <t>Show expenses not revenue here</t>
  </si>
  <si>
    <t>Special accounts</t>
  </si>
  <si>
    <t>Departmental total</t>
  </si>
  <si>
    <t xml:space="preserve">For guidance on the ASL figure, please refer to the most recent EM. </t>
  </si>
  <si>
    <t>Prepared on Australian Accounting Standards basis.</t>
  </si>
  <si>
    <t xml:space="preserve">Less: non-controlling interests </t>
  </si>
  <si>
    <t>The "Equity injections" line also includes Collection Development Acquisition Budget (CDAB) funding.</t>
  </si>
  <si>
    <t>The "Funded by capital expenditure" line should show accrual expenditure funded by Bill 2 equity injections (including CDAB) and special capital appropriations here.</t>
  </si>
  <si>
    <r>
      <t xml:space="preserve">to spend on assets on an </t>
    </r>
    <r>
      <rPr>
        <b/>
        <u/>
        <sz val="8"/>
        <color rgb="FFFF0000"/>
        <rFont val="Arial"/>
        <family val="2"/>
      </rPr>
      <t>accrual</t>
    </r>
    <r>
      <rPr>
        <b/>
        <sz val="8"/>
        <color rgb="FFFF0000"/>
        <rFont val="Arial"/>
        <family val="2"/>
      </rPr>
      <t xml:space="preserve"> basis, broken up by</t>
    </r>
  </si>
  <si>
    <r>
      <t xml:space="preserve">spend on assets on a </t>
    </r>
    <r>
      <rPr>
        <b/>
        <u/>
        <sz val="8"/>
        <color rgb="FFFF0000"/>
        <rFont val="Arial"/>
        <family val="2"/>
      </rPr>
      <t>cash</t>
    </r>
    <r>
      <rPr>
        <b/>
        <sz val="8"/>
        <color rgb="FFFF0000"/>
        <rFont val="Arial"/>
        <family val="2"/>
      </rPr>
      <t xml:space="preserve"> basis, taking into account</t>
    </r>
  </si>
  <si>
    <t xml:space="preserve">Landscape table </t>
  </si>
  <si>
    <t xml:space="preserve">Note: If all rows are included in the above table, the table should </t>
  </si>
  <si>
    <t>be split at row 40, with the second part of the table appearing on a new page with the table header cells included.</t>
  </si>
  <si>
    <t>Table 3.2 Comprehensive income statement (showing net cost of services) for the period ended 30 June</t>
  </si>
  <si>
    <t>Table 3.3: Budgeted departmental balance sheet (as at 30 June)</t>
  </si>
  <si>
    <t>Table 3.5: Budgeted departmental statement of cash flows (for the period ended 30 June) (continued)</t>
  </si>
  <si>
    <t>Table 3.5: Budgeted departmental statement of cash flows (for the period ended 30 June)</t>
  </si>
  <si>
    <t>Table 3.6 Departmental capital budget statement (for the period ended 30 June)</t>
  </si>
  <si>
    <t>Table 3.8:  Schedule of budgeted income and expenses administered on behalf of Government (for the period ended 30 June)</t>
  </si>
  <si>
    <t>Table 3.9:  Schedule of budgeted assets and liabilities administered on behalf of Government (as at 30 June)</t>
  </si>
  <si>
    <t xml:space="preserve">Table 3.10: Schedule of budgeted administered cash flows (for the period ended 30 June)  </t>
  </si>
  <si>
    <t xml:space="preserve">Table 3.10: Schedule of budgeted administered cash flows (for the period ended 30 June) (continued) </t>
  </si>
  <si>
    <t>Table 3.1:  Estimates of special account flows and balances</t>
  </si>
  <si>
    <t>This line must match "Total Purchases of Non-Financial Assets" line in Table 3.6:  Departmental Capital Budget Statement</t>
  </si>
  <si>
    <t xml:space="preserve"> </t>
  </si>
  <si>
    <t>Continued below</t>
  </si>
  <si>
    <t xml:space="preserve">   - proceeds from the sale of assets.</t>
  </si>
  <si>
    <t>Surplus/(deficit) before income tax</t>
  </si>
  <si>
    <t>(d) Departmental capital budgets are not separately identified in Appropriation Act (No.1) and form part of ordinary annual services items. Please refer to Table 3.5 for further details. For accounting purposes, this amount has been designated as a 'contribution by owner'.</t>
  </si>
  <si>
    <t>(f) Excludes 'Special Public Money' held in accounts like Other Trust Monies accounts (OTM), Services for Other Government and Non-agency Bodies accounts (SOG) or Services for Other Entities and Trust Moneys accounts (SOETM)). For further information onspcial accounts see Table 3.1</t>
  </si>
  <si>
    <t>Program</t>
  </si>
  <si>
    <t xml:space="preserve">   - donations and contributions;</t>
  </si>
  <si>
    <t xml:space="preserve">   - gifts;</t>
  </si>
  <si>
    <t xml:space="preserve">   - internally developed assets;</t>
  </si>
  <si>
    <t xml:space="preserve">   - s74 Retained Revenue Receipts;</t>
  </si>
  <si>
    <t>plus annual finance lease costs</t>
  </si>
  <si>
    <t>less gifted assets</t>
  </si>
  <si>
    <t>(a) Includes both current and prior Bill No. 4 and prior Act Nos. 2, 4/6 appropriations and special capital appropriations.</t>
  </si>
  <si>
    <t>For amounts quarantined/withheld, only show a total - breakdown by Bill is not required.</t>
  </si>
  <si>
    <t>(a) Estimated expenses incurred in relation to receipts retained under</t>
  </si>
  <si>
    <t>section 74 of the PGPA Act 2013.</t>
  </si>
  <si>
    <t>(b) Expenses not requiring appropriation in the Budget year are made up of depreciation expenses,</t>
  </si>
  <si>
    <t>(c) Figures displayed as a negative (-) represent a decrease in funds and a positive (+) represent</t>
  </si>
  <si>
    <t>an increase in funds.</t>
  </si>
  <si>
    <t>Note: Departmental appropriation splits and totals are indicative estimates and may change in the</t>
  </si>
  <si>
    <t>course of the budget year as government priorities change.</t>
  </si>
  <si>
    <t>Total expenses for program 1.1</t>
  </si>
  <si>
    <t>Opening
balance
$'000</t>
  </si>
  <si>
    <t>Receipts
$'000</t>
  </si>
  <si>
    <t>Closing
balance
$'000</t>
  </si>
  <si>
    <t>EQUITY(a)</t>
  </si>
  <si>
    <t>(a) Equity is the residual interest in assets after the deduction of liabilities</t>
  </si>
  <si>
    <t>Table 3.4:  Departmental statement of changes in equity — summary of movement</t>
  </si>
  <si>
    <t>Retained
earnings 
$'000</t>
  </si>
  <si>
    <t>Asset
revaluation
reserve
$'000</t>
  </si>
  <si>
    <t>Other
reserves
$'000</t>
  </si>
  <si>
    <t>Contributed
equity /
capital
$'000</t>
  </si>
  <si>
    <t>Total
equity
$'000</t>
  </si>
  <si>
    <t>Land
$'000</t>
  </si>
  <si>
    <t>Buildings
$'000</t>
  </si>
  <si>
    <t>Other
property,
plant and
equipment
$'000</t>
  </si>
  <si>
    <t>Heritage
and
cultural
$'000</t>
  </si>
  <si>
    <t>Investment
property
$'000</t>
  </si>
  <si>
    <t>Computer
software
and
intangibles
$'000</t>
  </si>
  <si>
    <t>Other
$'000</t>
  </si>
  <si>
    <t>Total
$'000</t>
  </si>
  <si>
    <t>Table 3.7:  Statement of asset movements (Budget Year 2017-18)</t>
  </si>
  <si>
    <t>As at 1 July 2017</t>
  </si>
  <si>
    <t>As at 30 June 2018</t>
  </si>
  <si>
    <t>Total comprehensive income (loss) attributable to the Australian Government</t>
  </si>
  <si>
    <t>Proceeds from sale of property, 
plant and equipment</t>
  </si>
  <si>
    <t>Net cash from / (used by)
operating activities</t>
  </si>
  <si>
    <t>Net cash from / (used by)
investing activities</t>
  </si>
  <si>
    <t>Net cash from / (used by)
financing activities</t>
  </si>
  <si>
    <t>L&amp;B, IP&amp;E held for sale
$'000</t>
  </si>
  <si>
    <t>delete columns if not required</t>
  </si>
  <si>
    <t>Asset Category</t>
  </si>
  <si>
    <t>If there is no bill 3 or bill 4 funding then exclude this from the line items</t>
  </si>
  <si>
    <t>Expenses not requiring appropriation in the Budget year (b)</t>
  </si>
  <si>
    <t>Surplus/(deficit) attributable to the Australian Government</t>
  </si>
  <si>
    <t>Total comprehensive income/(loss) attributable to the Australian Government</t>
  </si>
  <si>
    <t>Total comprehensive income/(loss)
  excluding depreciation/
  amortisation expenses previously
  funded through revenue
  appropriations</t>
  </si>
  <si>
    <t>less depreciation/amortisation
  expenses previously funded through
  revenue appropriations (a)</t>
  </si>
  <si>
    <t>Attributable to the Australian
  Government</t>
  </si>
  <si>
    <t>Estimated closing balance as at
  30 June 2018</t>
  </si>
  <si>
    <t>Closing balance attributable to
  the Australian Government</t>
  </si>
  <si>
    <t>Disposals (c)</t>
  </si>
  <si>
    <t>Funded by capital appropriations (a)</t>
  </si>
  <si>
    <t xml:space="preserve">If footnote letters are not displaying properly ie (a) turns into @, then go to File / options/ proofing/ click on auto correct, find the relevant auto correction line and delete it </t>
  </si>
  <si>
    <t>Additional Estimates for 2017–18 as at Additional Estimates February 2018</t>
  </si>
  <si>
    <t>Actual
available
appropriation
2016–17
$'000</t>
  </si>
  <si>
    <t>Estimate
as at
Budget
2017–18
$'000</t>
  </si>
  <si>
    <t>Proposed
Additional
Estimates
2017–18
$'000</t>
  </si>
  <si>
    <t>Total
estimate at
Additional
Estimates
2017–18
$'000</t>
  </si>
  <si>
    <t>(a) Appropriation Act (No. 1) 2017–18 and Appropriation Bill (No. 3) 2017–18</t>
  </si>
  <si>
    <t>(e) Appropriation Act (No. 2) 2017–18.</t>
  </si>
  <si>
    <t>2017–18
$'000</t>
  </si>
  <si>
    <t>2018–19
$'000</t>
  </si>
  <si>
    <t>2019–20
$'000</t>
  </si>
  <si>
    <t>2020–21
$'000</t>
  </si>
  <si>
    <t>2016–17
Actual
expenses
$'000</t>
  </si>
  <si>
    <t>2017–18
Revised estimated expenses
$'000</t>
  </si>
  <si>
    <t>2018–19 
Forward
estimate
$'000</t>
  </si>
  <si>
    <t>2019–20
Forward
estimate
$'000</t>
  </si>
  <si>
    <t>2020–21
Forward
estimate
$'000</t>
  </si>
  <si>
    <t>2016–17</t>
  </si>
  <si>
    <t>2017–18</t>
  </si>
  <si>
    <t>2017–18 Budget estimate</t>
  </si>
  <si>
    <t>2016–17 actual</t>
  </si>
  <si>
    <t>2016–17
Actual
$'000</t>
  </si>
  <si>
    <t>2017–18
Revised budget
$'000</t>
  </si>
  <si>
    <t>2018–19
Forward estimate
$'000</t>
  </si>
  <si>
    <t>2019–20
Forward estimate
$'000</t>
  </si>
  <si>
    <t>2020–21
Forward estimate
$'000</t>
  </si>
  <si>
    <t>2016–17
$'000</t>
  </si>
  <si>
    <r>
      <t xml:space="preserve">(a) From 2010–11, the Government introduced net cash appropriation arrangements where </t>
    </r>
    <r>
      <rPr>
        <i/>
        <sz val="8"/>
        <color indexed="8"/>
        <rFont val="Arial"/>
        <family val="2"/>
      </rPr>
      <t>Appropriation Act No. 1</t>
    </r>
    <r>
      <rPr>
        <sz val="8"/>
        <color indexed="8"/>
        <rFont val="Arial"/>
        <family val="2"/>
      </rPr>
      <t xml:space="preserve"> or </t>
    </r>
    <r>
      <rPr>
        <i/>
        <sz val="8"/>
        <color indexed="8"/>
        <rFont val="Arial"/>
        <family val="2"/>
      </rPr>
      <t xml:space="preserve">Bill No. 3 </t>
    </r>
    <r>
      <rPr>
        <sz val="8"/>
        <color indexed="8"/>
        <rFont val="Arial"/>
        <family val="2"/>
      </rPr>
      <t xml:space="preserve">revenue appropriations for the depreciation/amortisation expenses of non-corporate Commonwealth entities were replaced with a separate capital budget (the Departmental Capital Budget, or DCB) provided through </t>
    </r>
    <r>
      <rPr>
        <i/>
        <sz val="8"/>
        <color indexed="8"/>
        <rFont val="Arial"/>
        <family val="2"/>
      </rPr>
      <t>Appropriation Act No. 1</t>
    </r>
    <r>
      <rPr>
        <sz val="8"/>
        <color indexed="8"/>
        <rFont val="Arial"/>
        <family val="2"/>
      </rPr>
      <t xml:space="preserve"> or </t>
    </r>
    <r>
      <rPr>
        <i/>
        <sz val="8"/>
        <color indexed="8"/>
        <rFont val="Arial"/>
        <family val="2"/>
      </rPr>
      <t>Bill No. 3</t>
    </r>
    <r>
      <rPr>
        <sz val="8"/>
        <color indexed="8"/>
        <rFont val="Arial"/>
        <family val="2"/>
      </rPr>
      <t xml:space="preserve"> equity appropriations. For information regarding DCBs, please refer to Table 3.6 Departmental Capital Budget Statement.</t>
    </r>
  </si>
  <si>
    <t>By purchase—donated funds</t>
  </si>
  <si>
    <t>By purchase—other</t>
  </si>
  <si>
    <t>By purchase—appropriation equity (a)</t>
  </si>
  <si>
    <t>- Transfers from other entities (Finance—Whole of Government)</t>
  </si>
  <si>
    <t>- Transfers to other entities (Finance—Whole of Government)</t>
  </si>
  <si>
    <r>
      <t xml:space="preserve">(a) "Appropriation equity" refers to equity injections or Administered Assets and Liabilities appropriations provided through </t>
    </r>
    <r>
      <rPr>
        <i/>
        <sz val="8"/>
        <rFont val="Arial"/>
        <family val="2"/>
      </rPr>
      <t>Appropriation Act (No. 2) 2017–18</t>
    </r>
    <r>
      <rPr>
        <sz val="8"/>
        <rFont val="Arial"/>
        <family val="2"/>
      </rPr>
      <t xml:space="preserve"> and Bill (No. 4) 2017–18, including Collection Development Acquisition Budgets (CDABs).</t>
    </r>
  </si>
  <si>
    <t>Loans—Act No. 2 and Bill 4</t>
  </si>
  <si>
    <t>Funded by capital appropriation—DCB (b)</t>
  </si>
  <si>
    <t>Total comprehensive income/(loss)
  —as per the statement of
  comprehensive income</t>
  </si>
  <si>
    <t>s74 retained revenue receipts (c)</t>
  </si>
  <si>
    <t>Annual appropriations—other services—non-operating (e)</t>
  </si>
  <si>
    <t>Actual 2016–17</t>
  </si>
  <si>
    <t>Annual appropriations—ordinary annual services (a)</t>
  </si>
  <si>
    <r>
      <t xml:space="preserve">(a) "Appropriation ordinary annual services" refers to funding provided through </t>
    </r>
    <r>
      <rPr>
        <i/>
        <sz val="8"/>
        <rFont val="Arial"/>
        <family val="2"/>
      </rPr>
      <t>Appropriation Act (No. 1) 2017–18</t>
    </r>
    <r>
      <rPr>
        <sz val="8"/>
        <rFont val="Arial"/>
        <family val="2"/>
      </rPr>
      <t xml:space="preserve"> and Bill (No. 3) 2017–18 for depreciation/amortisation expenses, DCBs or other operational expenses.</t>
    </r>
  </si>
  <si>
    <t>By purchase—appropriation ordinary annual services (a)</t>
  </si>
  <si>
    <t>Capital budget—Act No. 1(DCB)</t>
  </si>
  <si>
    <t>Equity injections—Act No. 2</t>
  </si>
  <si>
    <t xml:space="preserve">   - current Bill No. 3 and prior year Act No. 1, 3/5 appropriations (excluding amounts from the DCB);</t>
  </si>
  <si>
    <t>Registered Organisations Commission</t>
  </si>
  <si>
    <t>Outcome 1: Compliance with workplace relations legislation by employees and employers through advice, education and where necessary enforcement.</t>
  </si>
  <si>
    <t xml:space="preserve">Program 1.1: Education Services and Compliance Activities - To educate employers, employees, organisations and contractors about the workplace relations system and to ensure compliance with workplace laws. </t>
  </si>
  <si>
    <t>Table 2.1.1:  Budgeted expenses for Outcome 1</t>
  </si>
  <si>
    <t>amortisation expenses, make good expenses and audit fees.</t>
  </si>
  <si>
    <t>Outcome 2: Effective governance and financial transparency of registered employee and employer organisations, through regulation, investigation and appropriate enforcement action.</t>
  </si>
  <si>
    <t>Program 2.1: Registered Organisations Commission</t>
  </si>
  <si>
    <t>Table 2.2.1:  Budgeted expenses for Outcome 2</t>
  </si>
  <si>
    <t>Total expenses for program 2.1</t>
  </si>
  <si>
    <t>Outcome 2 Totals by appropriation type</t>
  </si>
  <si>
    <t>Total expenses for Outcome 2</t>
  </si>
  <si>
    <t>Pacific Workers Scheme</t>
  </si>
  <si>
    <t>Total resourcing for Fair Work Ombudsman and the Registered Organisations Commission</t>
  </si>
  <si>
    <t>(b) Excludes $0.1m in 2016-17 actual subject to administrative quarantine by Finance or withheld under section 51 of the Public Governance, Performance and Accountability Act 2013.</t>
  </si>
  <si>
    <t>Table 1.1: Fair Work Ombudsman and the Registered Organisations Commission Resource Statement</t>
  </si>
  <si>
    <t xml:space="preserve">(g) Amounts credited to the special account(s) from another entity's annual and special appropriations. </t>
  </si>
  <si>
    <t>Table 1.2 Entity 2017–18 measures since Budget</t>
  </si>
  <si>
    <t>(a) This measure was first published in the 2017–18 Mid-Year Economic and Fiscal Outlook (MYEFO).</t>
  </si>
  <si>
    <t xml:space="preserve">  Special accounts (a)</t>
  </si>
  <si>
    <t>Special accounts (a)</t>
  </si>
  <si>
    <t xml:space="preserve">(a) Funding for the Registered Organisations Commission is reported against Outcome 1 in 2016–17 due to timing. </t>
  </si>
  <si>
    <t>Special Account (D)</t>
  </si>
  <si>
    <t>(Budget Year 2017–18)</t>
  </si>
  <si>
    <t>Net cost of / (contribution by)
services</t>
  </si>
  <si>
    <t>Retained surplus / 
(accumulated deficit)</t>
  </si>
  <si>
    <t>Balance carried forward from
previous period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</si>
</sst>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_(* \(#,##0\);_(* &quot;-&quot;_);_(@_)"/>
    <numFmt numFmtId="165" formatCode="#,##0_);&quot;(&quot;#,##0&quot;)&quot;;&quot;-&quot;_)"/>
    <numFmt numFmtId="166" formatCode="_(* #,##0_);_(* \(#,##0\);_(* &quot;(x)&quot;_);_(@_)"/>
  </numFmts>
  <fonts count="44"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name val="Arial"/>
      <family val="2"/>
    </font>
    <font>
      <b/>
      <sz val="8"/>
      <name val="Arial"/>
      <family val="2"/>
    </font>
    <font>
      <sz val="8"/>
      <color indexed="8"/>
      <name val="Arial"/>
      <family val="2"/>
    </font>
    <font>
      <b/>
      <sz val="8"/>
      <color indexed="53"/>
      <name val="Arial"/>
      <family val="2"/>
    </font>
    <font>
      <b/>
      <sz val="7.5"/>
      <name val="Arial"/>
      <family val="2"/>
    </font>
    <font>
      <sz val="7.5"/>
      <name val="Arial"/>
      <family val="2"/>
    </font>
    <font>
      <b/>
      <sz val="7.5"/>
      <name val="Arial"/>
      <family val="2"/>
    </font>
    <font>
      <b/>
      <sz val="10"/>
      <color indexed="53"/>
      <name val="Arial"/>
      <family val="2"/>
    </font>
    <font>
      <sz val="10"/>
      <name val="Arial"/>
      <family val="2"/>
    </font>
    <font>
      <sz val="7.3"/>
      <name val="Arial"/>
      <family val="2"/>
    </font>
    <font>
      <b/>
      <sz val="8"/>
      <color indexed="8"/>
      <name val="Arial"/>
      <family val="2"/>
    </font>
    <font>
      <sz val="9"/>
      <name val="Arial"/>
      <family val="2"/>
    </font>
    <font>
      <i/>
      <sz val="8"/>
      <color indexed="8"/>
      <name val="Arial"/>
      <family val="2"/>
    </font>
    <font>
      <sz val="8"/>
      <color indexed="10"/>
      <name val="Arial"/>
      <family val="2"/>
    </font>
    <font>
      <b/>
      <i/>
      <sz val="8"/>
      <color indexed="8"/>
      <name val="Arial"/>
      <family val="2"/>
    </font>
    <font>
      <sz val="10"/>
      <name val="Wingdings"/>
      <charset val="2"/>
    </font>
    <font>
      <b/>
      <sz val="10"/>
      <name val="Arial"/>
      <family val="2"/>
    </font>
    <font>
      <strike/>
      <sz val="8"/>
      <color indexed="10"/>
      <name val="Arial"/>
      <family val="2"/>
    </font>
    <font>
      <sz val="10"/>
      <name val="Arial"/>
      <family val="2"/>
    </font>
    <font>
      <b/>
      <sz val="9"/>
      <name val="Arial"/>
      <family val="2"/>
    </font>
    <font>
      <sz val="11"/>
      <name val="Calibri"/>
      <family val="2"/>
    </font>
    <font>
      <sz val="10"/>
      <color indexed="8"/>
      <name val="Arial Unicode MS"/>
      <family val="2"/>
    </font>
    <font>
      <sz val="8"/>
      <name val="Calibri"/>
      <family val="2"/>
    </font>
    <font>
      <sz val="7.5"/>
      <name val="Wingdings"/>
      <charset val="2"/>
    </font>
    <font>
      <sz val="10"/>
      <name val="Arial Unicode MS"/>
      <family val="2"/>
    </font>
    <font>
      <sz val="11"/>
      <color theme="1"/>
      <name val="Calibri"/>
      <family val="2"/>
      <scheme val="minor"/>
    </font>
    <font>
      <b/>
      <sz val="8"/>
      <color theme="9" tint="-0.249977111117893"/>
      <name val="Arial"/>
      <family val="2"/>
    </font>
    <font>
      <sz val="10"/>
      <color theme="1"/>
      <name val="Arial"/>
      <family val="2"/>
    </font>
    <font>
      <sz val="9"/>
      <color theme="1"/>
      <name val="Arial"/>
      <family val="2"/>
    </font>
    <font>
      <b/>
      <u/>
      <sz val="8"/>
      <color rgb="FFFF0000"/>
      <name val="Arial"/>
      <family val="2"/>
    </font>
    <font>
      <b/>
      <sz val="8"/>
      <color rgb="FFFF0000"/>
      <name val="Arial"/>
      <family val="2"/>
    </font>
    <font>
      <b/>
      <sz val="7.5"/>
      <color rgb="FF7030A0"/>
      <name val="Arial"/>
      <family val="2"/>
    </font>
    <font>
      <b/>
      <sz val="8"/>
      <name val="Calibri"/>
      <family val="2"/>
    </font>
    <font>
      <b/>
      <sz val="11"/>
      <name val="Calibri"/>
      <family val="2"/>
    </font>
    <font>
      <b/>
      <sz val="7.5"/>
      <color rgb="FFFF0000"/>
      <name val="Arial"/>
      <family val="2"/>
    </font>
    <font>
      <sz val="7.5"/>
      <color rgb="FFFF0000"/>
      <name val="Arial"/>
      <family val="2"/>
    </font>
    <font>
      <sz val="8"/>
      <color theme="1"/>
      <name val="Arial"/>
      <family val="2"/>
    </font>
    <font>
      <b/>
      <sz val="10"/>
      <color rgb="FFFF660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7">
    <border>
      <left/>
      <right/>
      <top/>
      <bottom/>
      <diagonal/>
    </border>
    <border>
      <left/>
      <right/>
      <top style="hair">
        <color indexed="64"/>
      </top>
      <bottom/>
      <diagonal/>
    </border>
    <border>
      <left/>
      <right/>
      <top/>
      <bottom style="hair">
        <color indexed="64"/>
      </bottom>
      <diagonal/>
    </border>
    <border>
      <left/>
      <right/>
      <top style="hair">
        <color indexed="8"/>
      </top>
      <bottom/>
      <diagonal/>
    </border>
    <border>
      <left/>
      <right/>
      <top/>
      <bottom style="hair">
        <color indexed="8"/>
      </bottom>
      <diagonal/>
    </border>
    <border>
      <left/>
      <right/>
      <top style="thin">
        <color indexed="64"/>
      </top>
      <bottom style="thin">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64"/>
      </bottom>
      <diagonal/>
    </border>
    <border>
      <left/>
      <right/>
      <top style="hair">
        <color theme="1"/>
      </top>
      <bottom style="hair">
        <color theme="1"/>
      </bottom>
      <diagonal/>
    </border>
    <border>
      <left/>
      <right/>
      <top/>
      <bottom style="hair">
        <color theme="1"/>
      </bottom>
      <diagonal/>
    </border>
    <border>
      <left/>
      <right/>
      <top style="hair">
        <color indexed="64"/>
      </top>
      <bottom style="hair">
        <color theme="1"/>
      </bottom>
      <diagonal/>
    </border>
    <border>
      <left/>
      <right/>
      <top style="hair">
        <color auto="1"/>
      </top>
      <bottom/>
      <diagonal/>
    </border>
    <border>
      <left/>
      <right/>
      <top style="hair">
        <color auto="1"/>
      </top>
      <bottom style="hair">
        <color indexed="8"/>
      </bottom>
      <diagonal/>
    </border>
    <border>
      <left/>
      <right/>
      <top style="hair">
        <color auto="1"/>
      </top>
      <bottom style="hair">
        <color indexed="64"/>
      </bottom>
      <diagonal/>
    </border>
    <border>
      <left/>
      <right/>
      <top style="hair">
        <color indexed="8"/>
      </top>
      <bottom style="hair">
        <color indexed="8"/>
      </bottom>
      <diagonal/>
    </border>
    <border>
      <left/>
      <right/>
      <top/>
      <bottom style="hair">
        <color indexed="64"/>
      </bottom>
      <diagonal/>
    </border>
    <border>
      <left/>
      <right/>
      <top style="hair">
        <color indexed="64"/>
      </top>
      <bottom style="hair">
        <color indexed="64"/>
      </bottom>
      <diagonal/>
    </border>
    <border>
      <left/>
      <right/>
      <top style="hair">
        <color indexed="8"/>
      </top>
      <bottom/>
      <diagonal/>
    </border>
    <border>
      <left/>
      <right/>
      <top style="hair">
        <color auto="1"/>
      </top>
      <bottom style="hair">
        <color auto="1"/>
      </bottom>
      <diagonal/>
    </border>
    <border>
      <left/>
      <right/>
      <top/>
      <bottom style="hair">
        <color auto="1"/>
      </bottom>
      <diagonal/>
    </border>
    <border>
      <left/>
      <right/>
      <top style="hair">
        <color auto="1"/>
      </top>
      <bottom style="hair">
        <color auto="1"/>
      </bottom>
      <diagonal/>
    </border>
    <border>
      <left/>
      <right/>
      <top/>
      <bottom style="hair">
        <color auto="1"/>
      </bottom>
      <diagonal/>
    </border>
    <border>
      <left/>
      <right/>
      <top style="hair">
        <color auto="1"/>
      </top>
      <bottom style="hair">
        <color auto="1"/>
      </bottom>
      <diagonal/>
    </border>
    <border>
      <left/>
      <right/>
      <top/>
      <bottom style="hair">
        <color indexed="8"/>
      </bottom>
      <diagonal/>
    </border>
    <border>
      <left/>
      <right/>
      <top/>
      <bottom style="hair">
        <color auto="1"/>
      </bottom>
      <diagonal/>
    </border>
    <border>
      <left/>
      <right/>
      <top/>
      <bottom style="hair">
        <color auto="1"/>
      </bottom>
      <diagonal/>
    </border>
  </borders>
  <cellStyleXfs count="14">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31" fillId="0" borderId="0"/>
    <xf numFmtId="0" fontId="2" fillId="0" borderId="0"/>
    <xf numFmtId="0" fontId="14" fillId="0" borderId="0">
      <alignment vertical="center"/>
    </xf>
    <xf numFmtId="0" fontId="14" fillId="0" borderId="0"/>
    <xf numFmtId="0" fontId="2" fillId="0" borderId="0"/>
    <xf numFmtId="0" fontId="24" fillId="0" borderId="0"/>
    <xf numFmtId="0" fontId="2" fillId="0" borderId="0"/>
    <xf numFmtId="0" fontId="2" fillId="0" borderId="0">
      <alignment vertical="center"/>
    </xf>
    <xf numFmtId="0" fontId="33" fillId="0" borderId="0"/>
  </cellStyleXfs>
  <cellXfs count="499">
    <xf numFmtId="0" fontId="0" fillId="0" borderId="0" xfId="0"/>
    <xf numFmtId="0" fontId="2" fillId="0" borderId="0" xfId="4"/>
    <xf numFmtId="0" fontId="4" fillId="0" borderId="0" xfId="4" applyFont="1"/>
    <xf numFmtId="0" fontId="4" fillId="0" borderId="0" xfId="4" applyFont="1" applyBorder="1"/>
    <xf numFmtId="0" fontId="3" fillId="0" borderId="0" xfId="4" applyFont="1" applyFill="1" applyBorder="1"/>
    <xf numFmtId="0" fontId="11" fillId="0" borderId="0" xfId="4" applyFont="1"/>
    <xf numFmtId="0" fontId="3" fillId="0" borderId="0" xfId="4" applyFont="1" applyBorder="1"/>
    <xf numFmtId="0" fontId="11" fillId="0" borderId="0" xfId="4" applyFont="1" applyFill="1" applyBorder="1"/>
    <xf numFmtId="0" fontId="6" fillId="0" borderId="0" xfId="4" applyFont="1"/>
    <xf numFmtId="0" fontId="4" fillId="0" borderId="0" xfId="4" applyFont="1" applyBorder="1" applyAlignment="1">
      <alignment horizontal="left" indent="1"/>
    </xf>
    <xf numFmtId="0" fontId="8" fillId="0" borderId="0" xfId="7" applyFont="1" applyBorder="1" applyAlignment="1">
      <alignment vertical="center"/>
    </xf>
    <xf numFmtId="0" fontId="9" fillId="0" borderId="0" xfId="7" applyFont="1">
      <alignment vertical="center"/>
    </xf>
    <xf numFmtId="0" fontId="4" fillId="0" borderId="0" xfId="4" applyFont="1" applyFill="1"/>
    <xf numFmtId="164" fontId="8" fillId="0" borderId="0" xfId="1" applyNumberFormat="1" applyFont="1" applyBorder="1" applyAlignment="1">
      <alignment vertical="center"/>
    </xf>
    <xf numFmtId="0" fontId="8" fillId="0" borderId="0" xfId="7" applyFont="1" applyAlignment="1">
      <alignment vertical="center"/>
    </xf>
    <xf numFmtId="0" fontId="19" fillId="0" borderId="0" xfId="7" applyFont="1" applyAlignment="1">
      <alignment vertical="center"/>
    </xf>
    <xf numFmtId="3" fontId="8" fillId="0" borderId="0" xfId="1" applyNumberFormat="1" applyFont="1" applyBorder="1" applyAlignment="1">
      <alignment vertical="center"/>
    </xf>
    <xf numFmtId="0" fontId="4" fillId="0" borderId="0" xfId="8" applyFont="1" applyBorder="1" applyAlignment="1">
      <alignment horizontal="right"/>
    </xf>
    <xf numFmtId="0" fontId="3" fillId="0" borderId="0" xfId="8" applyFont="1" applyBorder="1" applyAlignment="1">
      <alignment horizontal="right"/>
    </xf>
    <xf numFmtId="0" fontId="8" fillId="0" borderId="0" xfId="8" applyFont="1" applyAlignment="1">
      <alignment vertical="center"/>
    </xf>
    <xf numFmtId="0" fontId="16" fillId="0" borderId="0" xfId="8" applyFont="1" applyBorder="1" applyAlignment="1">
      <alignment horizontal="left" vertical="center"/>
    </xf>
    <xf numFmtId="0" fontId="8" fillId="0" borderId="0" xfId="8" applyFont="1" applyBorder="1" applyAlignment="1">
      <alignment vertical="center"/>
    </xf>
    <xf numFmtId="0" fontId="4" fillId="0" borderId="0" xfId="8" applyFont="1" applyBorder="1" applyAlignment="1">
      <alignment wrapText="1"/>
    </xf>
    <xf numFmtId="0" fontId="16" fillId="0" borderId="0" xfId="8" applyFont="1" applyBorder="1" applyAlignment="1">
      <alignment horizontal="left" vertical="center" wrapText="1"/>
    </xf>
    <xf numFmtId="0" fontId="8" fillId="0" borderId="0" xfId="8" applyFont="1" applyAlignment="1">
      <alignment horizontal="left" vertical="center" indent="1"/>
    </xf>
    <xf numFmtId="0" fontId="16" fillId="0" borderId="0" xfId="8" applyFont="1" applyAlignment="1">
      <alignment vertical="center"/>
    </xf>
    <xf numFmtId="164" fontId="8" fillId="0" borderId="0" xfId="1" applyNumberFormat="1" applyFont="1" applyFill="1" applyBorder="1" applyAlignment="1">
      <alignment vertical="center"/>
    </xf>
    <xf numFmtId="0" fontId="9" fillId="0" borderId="0" xfId="8" applyFont="1" applyAlignment="1">
      <alignment vertical="center"/>
    </xf>
    <xf numFmtId="2" fontId="8" fillId="0" borderId="0" xfId="8" applyNumberFormat="1" applyFont="1" applyAlignment="1">
      <alignment vertical="center"/>
    </xf>
    <xf numFmtId="2" fontId="8" fillId="0" borderId="0" xfId="8" applyNumberFormat="1" applyFont="1" applyAlignment="1">
      <alignment horizontal="right" vertical="center"/>
    </xf>
    <xf numFmtId="2" fontId="8" fillId="0" borderId="0" xfId="8" applyNumberFormat="1" applyFont="1" applyFill="1" applyBorder="1" applyAlignment="1">
      <alignment horizontal="right" vertical="center"/>
    </xf>
    <xf numFmtId="2" fontId="8" fillId="0" borderId="0" xfId="8" applyNumberFormat="1" applyFont="1" applyBorder="1" applyAlignment="1">
      <alignment horizontal="right" vertical="center"/>
    </xf>
    <xf numFmtId="2" fontId="8" fillId="0" borderId="0" xfId="8" applyNumberFormat="1" applyFont="1" applyFill="1" applyBorder="1" applyAlignment="1">
      <alignment horizontal="center" vertical="center" wrapText="1"/>
    </xf>
    <xf numFmtId="2" fontId="8" fillId="0" borderId="0" xfId="8" applyNumberFormat="1" applyFont="1" applyFill="1" applyBorder="1" applyAlignment="1">
      <alignment vertical="center"/>
    </xf>
    <xf numFmtId="2" fontId="8" fillId="0" borderId="0" xfId="8" applyNumberFormat="1" applyFont="1" applyBorder="1" applyAlignment="1">
      <alignment vertical="center"/>
    </xf>
    <xf numFmtId="2" fontId="8" fillId="0" borderId="0" xfId="1" applyNumberFormat="1" applyFont="1" applyBorder="1" applyAlignment="1">
      <alignment horizontal="right" vertical="center"/>
    </xf>
    <xf numFmtId="0" fontId="22" fillId="0" borderId="0" xfId="4" applyFont="1" applyFill="1"/>
    <xf numFmtId="0" fontId="4" fillId="0" borderId="0" xfId="4" applyFont="1" applyFill="1" applyAlignment="1">
      <alignment horizontal="right"/>
    </xf>
    <xf numFmtId="0" fontId="2" fillId="0" borderId="0" xfId="4" applyFill="1"/>
    <xf numFmtId="0" fontId="22" fillId="0" borderId="0" xfId="4" applyFont="1" applyFill="1" applyBorder="1"/>
    <xf numFmtId="0" fontId="13" fillId="0" borderId="0" xfId="4" applyFont="1" applyFill="1"/>
    <xf numFmtId="0" fontId="2" fillId="0" borderId="0" xfId="4" applyFill="1" applyAlignment="1">
      <alignment horizontal="right"/>
    </xf>
    <xf numFmtId="0" fontId="2" fillId="0" borderId="0" xfId="4" applyFill="1" applyAlignment="1">
      <alignment horizontal="left" indent="1"/>
    </xf>
    <xf numFmtId="3" fontId="4" fillId="0" borderId="0" xfId="4" applyNumberFormat="1" applyFont="1" applyFill="1"/>
    <xf numFmtId="3" fontId="4" fillId="0" borderId="0" xfId="4" applyNumberFormat="1" applyFont="1" applyFill="1" applyAlignment="1">
      <alignment horizontal="right"/>
    </xf>
    <xf numFmtId="3" fontId="2" fillId="0" borderId="0" xfId="4" applyNumberFormat="1" applyFill="1"/>
    <xf numFmtId="3" fontId="2" fillId="0" borderId="0" xfId="4" applyNumberFormat="1" applyFill="1" applyAlignment="1">
      <alignment horizontal="right"/>
    </xf>
    <xf numFmtId="0" fontId="4" fillId="0" borderId="0" xfId="4" applyFont="1" applyBorder="1" applyAlignment="1"/>
    <xf numFmtId="0" fontId="8" fillId="0" borderId="0" xfId="0" applyFont="1" applyBorder="1" applyAlignment="1">
      <alignment vertical="center"/>
    </xf>
    <xf numFmtId="0" fontId="8" fillId="0" borderId="0" xfId="0" applyFont="1" applyBorder="1" applyAlignment="1">
      <alignment horizontal="left" vertical="center" indent="1"/>
    </xf>
    <xf numFmtId="0" fontId="4" fillId="0" borderId="0" xfId="0" applyFont="1" applyBorder="1" applyAlignment="1">
      <alignment horizontal="left"/>
    </xf>
    <xf numFmtId="0" fontId="4" fillId="0" borderId="0" xfId="0" quotePrefix="1" applyFont="1" applyBorder="1" applyAlignment="1">
      <alignment horizontal="left"/>
    </xf>
    <xf numFmtId="0" fontId="8" fillId="0" borderId="0" xfId="0" applyFont="1" applyAlignment="1">
      <alignment horizontal="left" vertical="center" indent="1"/>
    </xf>
    <xf numFmtId="0" fontId="8" fillId="0" borderId="0" xfId="0" applyFont="1" applyAlignment="1">
      <alignment horizontal="left" vertical="center" indent="2"/>
    </xf>
    <xf numFmtId="0" fontId="8" fillId="0" borderId="0" xfId="0" applyFont="1" applyAlignment="1">
      <alignment vertical="center"/>
    </xf>
    <xf numFmtId="0" fontId="3" fillId="0" borderId="0" xfId="0" applyFont="1" applyBorder="1" applyAlignment="1"/>
    <xf numFmtId="0" fontId="12" fillId="0" borderId="0" xfId="4" applyFont="1" applyFill="1" applyBorder="1"/>
    <xf numFmtId="0" fontId="11" fillId="0" borderId="0" xfId="4" applyFont="1" applyFill="1"/>
    <xf numFmtId="0" fontId="12" fillId="0" borderId="0" xfId="4" applyFont="1" applyFill="1"/>
    <xf numFmtId="0" fontId="29" fillId="0" borderId="0" xfId="4" applyFont="1" applyFill="1"/>
    <xf numFmtId="0" fontId="11" fillId="0" borderId="0" xfId="4" applyFont="1" applyFill="1" applyAlignment="1">
      <alignment horizontal="left" indent="1"/>
    </xf>
    <xf numFmtId="0" fontId="3" fillId="0" borderId="0" xfId="8" applyFont="1" applyBorder="1" applyAlignment="1"/>
    <xf numFmtId="0" fontId="3" fillId="0" borderId="0" xfId="5" applyFont="1" applyFill="1"/>
    <xf numFmtId="0" fontId="4" fillId="0" borderId="0" xfId="5" applyFont="1" applyFill="1"/>
    <xf numFmtId="0" fontId="4" fillId="2" borderId="0" xfId="5" applyFont="1" applyFill="1"/>
    <xf numFmtId="0" fontId="26" fillId="0" borderId="0" xfId="5" applyFont="1" applyFill="1"/>
    <xf numFmtId="0" fontId="25" fillId="0" borderId="0" xfId="5" applyFont="1" applyFill="1"/>
    <xf numFmtId="0" fontId="2" fillId="0" borderId="0" xfId="5" applyFont="1" applyFill="1"/>
    <xf numFmtId="0" fontId="26" fillId="0" borderId="0" xfId="5" applyFont="1"/>
    <xf numFmtId="0" fontId="4" fillId="0" borderId="0" xfId="5" applyFont="1" applyFill="1" applyBorder="1" applyAlignment="1">
      <alignment horizontal="right"/>
    </xf>
    <xf numFmtId="0" fontId="17" fillId="0" borderId="0" xfId="5" applyFont="1" applyFill="1" applyAlignment="1"/>
    <xf numFmtId="164" fontId="4" fillId="0" borderId="0" xfId="2" applyNumberFormat="1" applyFont="1" applyFill="1" applyBorder="1"/>
    <xf numFmtId="0" fontId="17" fillId="0" borderId="0" xfId="5" applyFont="1"/>
    <xf numFmtId="0" fontId="2" fillId="0" borderId="0" xfId="6"/>
    <xf numFmtId="0" fontId="21" fillId="0" borderId="0" xfId="6" applyFont="1"/>
    <xf numFmtId="0" fontId="17" fillId="0" borderId="0" xfId="5" applyFont="1" applyFill="1"/>
    <xf numFmtId="164" fontId="4" fillId="0" borderId="0" xfId="5" applyNumberFormat="1" applyFont="1" applyFill="1"/>
    <xf numFmtId="164" fontId="3" fillId="0" borderId="0" xfId="5" applyNumberFormat="1" applyFont="1" applyFill="1"/>
    <xf numFmtId="0" fontId="27" fillId="0" borderId="0" xfId="5" applyFont="1"/>
    <xf numFmtId="0" fontId="4" fillId="0" borderId="0" xfId="5" quotePrefix="1" applyFont="1" applyFill="1"/>
    <xf numFmtId="0" fontId="4" fillId="0" borderId="0" xfId="5" applyFont="1" applyFill="1" applyAlignment="1">
      <alignment horizontal="left"/>
    </xf>
    <xf numFmtId="2" fontId="16" fillId="0" borderId="0" xfId="8" applyNumberFormat="1" applyFont="1" applyFill="1" applyAlignment="1">
      <alignment vertical="center"/>
    </xf>
    <xf numFmtId="2" fontId="8" fillId="0" borderId="0" xfId="9" applyNumberFormat="1" applyFont="1" applyFill="1" applyBorder="1" applyAlignment="1">
      <alignment horizontal="left" vertical="center" indent="1"/>
    </xf>
    <xf numFmtId="0" fontId="9" fillId="0" borderId="0" xfId="8" applyFont="1" applyFill="1" applyAlignment="1">
      <alignment vertical="center"/>
    </xf>
    <xf numFmtId="2" fontId="8" fillId="0" borderId="0" xfId="8" applyNumberFormat="1" applyFont="1" applyFill="1" applyAlignment="1">
      <alignment vertical="center"/>
    </xf>
    <xf numFmtId="3" fontId="8" fillId="0" borderId="0" xfId="1" applyNumberFormat="1" applyFont="1" applyFill="1" applyBorder="1" applyAlignment="1">
      <alignment vertical="center"/>
    </xf>
    <xf numFmtId="0" fontId="16" fillId="0" borderId="0" xfId="7" applyFont="1" applyFill="1" applyAlignment="1">
      <alignment vertical="center"/>
    </xf>
    <xf numFmtId="0" fontId="8" fillId="0" borderId="0" xfId="7" applyFont="1" applyFill="1" applyAlignment="1">
      <alignment vertical="center"/>
    </xf>
    <xf numFmtId="0" fontId="16" fillId="0" borderId="0" xfId="8" applyFont="1" applyFill="1" applyAlignment="1">
      <alignment vertical="center"/>
    </xf>
    <xf numFmtId="0" fontId="8" fillId="0" borderId="0" xfId="8" applyFont="1" applyFill="1" applyAlignment="1">
      <alignment vertical="center"/>
    </xf>
    <xf numFmtId="0" fontId="16" fillId="0" borderId="0" xfId="4" applyFont="1" applyFill="1" applyAlignment="1">
      <alignment vertical="center"/>
    </xf>
    <xf numFmtId="0" fontId="8" fillId="0" borderId="0" xfId="9" applyFont="1" applyAlignment="1">
      <alignment vertical="center"/>
    </xf>
    <xf numFmtId="165" fontId="4" fillId="0" borderId="0" xfId="0" applyNumberFormat="1" applyFont="1" applyFill="1" applyBorder="1" applyAlignment="1">
      <alignment horizontal="right"/>
    </xf>
    <xf numFmtId="0" fontId="3" fillId="0" borderId="0" xfId="9" applyFont="1" applyAlignment="1">
      <alignment vertical="center"/>
    </xf>
    <xf numFmtId="2" fontId="8" fillId="0" borderId="0" xfId="9" applyNumberFormat="1" applyFont="1" applyAlignment="1">
      <alignment vertical="center"/>
    </xf>
    <xf numFmtId="0" fontId="16" fillId="0" borderId="0" xfId="9" applyFont="1" applyAlignment="1">
      <alignment vertical="center"/>
    </xf>
    <xf numFmtId="0" fontId="8" fillId="0" borderId="0" xfId="9" applyFont="1" applyBorder="1" applyAlignment="1">
      <alignment vertical="center"/>
    </xf>
    <xf numFmtId="0" fontId="23" fillId="0" borderId="0" xfId="9" applyFont="1" applyAlignment="1">
      <alignment vertical="center"/>
    </xf>
    <xf numFmtId="0" fontId="9" fillId="0" borderId="0" xfId="9" applyFont="1" applyAlignment="1">
      <alignment vertical="center"/>
    </xf>
    <xf numFmtId="0" fontId="3" fillId="0" borderId="0" xfId="4" applyFont="1" applyFill="1"/>
    <xf numFmtId="0" fontId="10" fillId="0" borderId="0" xfId="4" applyFont="1" applyFill="1" applyBorder="1"/>
    <xf numFmtId="0" fontId="3" fillId="0" borderId="0" xfId="4" applyFont="1" applyFill="1" applyAlignment="1"/>
    <xf numFmtId="0" fontId="30" fillId="0" borderId="0" xfId="6" applyFont="1"/>
    <xf numFmtId="164" fontId="3" fillId="0" borderId="0" xfId="5" applyNumberFormat="1" applyFont="1" applyFill="1" applyBorder="1"/>
    <xf numFmtId="165" fontId="4" fillId="0" borderId="0" xfId="2" applyNumberFormat="1" applyFont="1" applyFill="1" applyBorder="1"/>
    <xf numFmtId="165" fontId="4" fillId="0" borderId="0" xfId="5" applyNumberFormat="1" applyFont="1" applyFill="1"/>
    <xf numFmtId="165" fontId="26" fillId="0" borderId="0" xfId="5" applyNumberFormat="1" applyFont="1" applyFill="1"/>
    <xf numFmtId="165" fontId="3" fillId="0" borderId="0" xfId="5" applyNumberFormat="1" applyFont="1" applyFill="1"/>
    <xf numFmtId="165" fontId="4" fillId="0" borderId="5" xfId="4" applyNumberFormat="1" applyFont="1" applyFill="1" applyBorder="1"/>
    <xf numFmtId="165" fontId="3" fillId="0" borderId="0" xfId="9" applyNumberFormat="1" applyFont="1" applyAlignment="1">
      <alignment vertical="center"/>
    </xf>
    <xf numFmtId="165" fontId="4" fillId="0" borderId="0" xfId="5" applyNumberFormat="1" applyFont="1" applyFill="1" applyAlignment="1">
      <alignment horizontal="left"/>
    </xf>
    <xf numFmtId="166" fontId="4" fillId="3" borderId="0" xfId="4" applyNumberFormat="1" applyFont="1" applyFill="1" applyBorder="1"/>
    <xf numFmtId="166" fontId="4" fillId="2" borderId="0" xfId="4" applyNumberFormat="1" applyFont="1" applyFill="1" applyBorder="1"/>
    <xf numFmtId="166" fontId="4" fillId="2" borderId="0" xfId="4" applyNumberFormat="1" applyFont="1" applyFill="1" applyBorder="1" applyAlignment="1">
      <alignment horizontal="right"/>
    </xf>
    <xf numFmtId="166" fontId="4" fillId="3" borderId="0" xfId="4" applyNumberFormat="1" applyFont="1" applyFill="1" applyBorder="1" applyAlignment="1">
      <alignment horizontal="right"/>
    </xf>
    <xf numFmtId="166" fontId="3" fillId="3" borderId="0" xfId="4" applyNumberFormat="1" applyFont="1" applyFill="1" applyBorder="1" applyAlignment="1">
      <alignment horizontal="right"/>
    </xf>
    <xf numFmtId="166" fontId="3" fillId="2" borderId="0" xfId="4" applyNumberFormat="1" applyFont="1" applyFill="1" applyBorder="1" applyAlignment="1">
      <alignment horizontal="right"/>
    </xf>
    <xf numFmtId="166" fontId="3" fillId="0" borderId="0" xfId="4" applyNumberFormat="1" applyFont="1" applyFill="1" applyBorder="1" applyAlignment="1">
      <alignment horizontal="right"/>
    </xf>
    <xf numFmtId="165" fontId="8" fillId="0" borderId="0" xfId="1" applyNumberFormat="1" applyFont="1" applyFill="1" applyBorder="1" applyAlignment="1">
      <alignment horizontal="right" vertical="center"/>
    </xf>
    <xf numFmtId="165" fontId="3" fillId="0" borderId="0" xfId="3" applyNumberFormat="1" applyFont="1" applyBorder="1" applyAlignment="1">
      <alignment horizontal="left" vertical="center" wrapText="1" indent="1"/>
    </xf>
    <xf numFmtId="165" fontId="4" fillId="0" borderId="0" xfId="3" applyNumberFormat="1" applyFont="1" applyBorder="1" applyAlignment="1">
      <alignment horizontal="left" vertical="center" indent="1"/>
    </xf>
    <xf numFmtId="165" fontId="16" fillId="0" borderId="2" xfId="1" applyNumberFormat="1" applyFont="1" applyBorder="1" applyAlignment="1">
      <alignment vertical="center"/>
    </xf>
    <xf numFmtId="165" fontId="16" fillId="3" borderId="2" xfId="1" applyNumberFormat="1" applyFont="1" applyFill="1" applyBorder="1" applyAlignment="1">
      <alignment vertical="center"/>
    </xf>
    <xf numFmtId="165" fontId="16" fillId="3" borderId="0" xfId="1" applyNumberFormat="1" applyFont="1" applyFill="1" applyBorder="1" applyAlignment="1">
      <alignment vertical="center"/>
    </xf>
    <xf numFmtId="165" fontId="4" fillId="0" borderId="0" xfId="9" applyNumberFormat="1" applyFont="1" applyFill="1" applyBorder="1" applyAlignment="1">
      <alignment horizontal="right"/>
    </xf>
    <xf numFmtId="165" fontId="3" fillId="3" borderId="0" xfId="9" applyNumberFormat="1" applyFont="1" applyFill="1" applyBorder="1" applyAlignment="1">
      <alignment horizontal="right"/>
    </xf>
    <xf numFmtId="165" fontId="3" fillId="0" borderId="0" xfId="9" applyNumberFormat="1" applyFont="1" applyFill="1" applyBorder="1" applyAlignment="1">
      <alignment horizontal="right"/>
    </xf>
    <xf numFmtId="165" fontId="3" fillId="0" borderId="2" xfId="0" applyNumberFormat="1" applyFont="1" applyFill="1" applyBorder="1" applyAlignment="1">
      <alignment horizontal="right" vertical="center" wrapText="1"/>
    </xf>
    <xf numFmtId="165" fontId="4" fillId="3" borderId="0" xfId="9" applyNumberFormat="1" applyFont="1" applyFill="1" applyBorder="1" applyAlignment="1">
      <alignment horizontal="right"/>
    </xf>
    <xf numFmtId="165" fontId="16" fillId="0" borderId="0" xfId="3" applyNumberFormat="1" applyFont="1" applyBorder="1" applyAlignment="1">
      <alignment vertical="center"/>
    </xf>
    <xf numFmtId="165" fontId="8" fillId="0" borderId="0" xfId="1" applyNumberFormat="1" applyFont="1" applyBorder="1" applyAlignment="1">
      <alignment vertical="center"/>
    </xf>
    <xf numFmtId="165" fontId="8" fillId="3" borderId="0" xfId="1" applyNumberFormat="1" applyFont="1" applyFill="1" applyBorder="1" applyAlignment="1">
      <alignment vertical="center"/>
    </xf>
    <xf numFmtId="165" fontId="8" fillId="0" borderId="0" xfId="3" applyNumberFormat="1" applyFont="1" applyBorder="1" applyAlignment="1">
      <alignment horizontal="left" vertical="center" indent="1"/>
    </xf>
    <xf numFmtId="165" fontId="8" fillId="0" borderId="0" xfId="9" applyNumberFormat="1" applyFont="1" applyBorder="1" applyAlignment="1">
      <alignment horizontal="left" vertical="center" indent="1"/>
    </xf>
    <xf numFmtId="165" fontId="16" fillId="0" borderId="0" xfId="9" applyNumberFormat="1" applyFont="1" applyBorder="1" applyAlignment="1">
      <alignment vertical="center"/>
    </xf>
    <xf numFmtId="165" fontId="8" fillId="0" borderId="1" xfId="1" applyNumberFormat="1" applyFont="1" applyBorder="1" applyAlignment="1">
      <alignment vertical="center"/>
    </xf>
    <xf numFmtId="165" fontId="8" fillId="3" borderId="1" xfId="1" applyNumberFormat="1" applyFont="1" applyFill="1" applyBorder="1" applyAlignment="1">
      <alignment vertical="center"/>
    </xf>
    <xf numFmtId="165" fontId="16" fillId="0" borderId="0" xfId="9" applyNumberFormat="1" applyFont="1" applyBorder="1" applyAlignment="1">
      <alignment horizontal="left" vertical="center"/>
    </xf>
    <xf numFmtId="165" fontId="20" fillId="0" borderId="6" xfId="1" applyNumberFormat="1" applyFont="1" applyBorder="1" applyAlignment="1">
      <alignment vertical="center"/>
    </xf>
    <xf numFmtId="165" fontId="20" fillId="3" borderId="6" xfId="1" applyNumberFormat="1" applyFont="1" applyFill="1" applyBorder="1" applyAlignment="1">
      <alignment vertical="center"/>
    </xf>
    <xf numFmtId="165" fontId="8" fillId="0" borderId="0" xfId="3" applyNumberFormat="1" applyFont="1" applyBorder="1" applyAlignment="1">
      <alignment horizontal="left" vertical="center" indent="2"/>
    </xf>
    <xf numFmtId="165" fontId="23" fillId="0" borderId="0" xfId="1" applyNumberFormat="1" applyFont="1" applyBorder="1" applyAlignment="1">
      <alignment vertical="center"/>
    </xf>
    <xf numFmtId="165" fontId="23" fillId="3" borderId="0" xfId="1" applyNumberFormat="1" applyFont="1" applyFill="1" applyBorder="1" applyAlignment="1">
      <alignment vertical="center"/>
    </xf>
    <xf numFmtId="165" fontId="20" fillId="0" borderId="3" xfId="1" applyNumberFormat="1" applyFont="1" applyBorder="1" applyAlignment="1">
      <alignment vertical="center"/>
    </xf>
    <xf numFmtId="165" fontId="20" fillId="3" borderId="3" xfId="1" applyNumberFormat="1" applyFont="1" applyFill="1" applyBorder="1" applyAlignment="1">
      <alignment vertical="center"/>
    </xf>
    <xf numFmtId="165" fontId="16" fillId="0" borderId="0" xfId="1" applyNumberFormat="1" applyFont="1" applyBorder="1" applyAlignment="1">
      <alignment vertical="center"/>
    </xf>
    <xf numFmtId="165" fontId="4" fillId="0" borderId="0" xfId="9" applyNumberFormat="1" applyFont="1" applyBorder="1" applyAlignment="1">
      <alignment horizontal="left" vertical="center" indent="1"/>
    </xf>
    <xf numFmtId="165" fontId="16" fillId="0" borderId="0" xfId="3" applyNumberFormat="1" applyFont="1" applyBorder="1" applyAlignment="1">
      <alignment horizontal="left" vertical="center"/>
    </xf>
    <xf numFmtId="165" fontId="16" fillId="0" borderId="6" xfId="1" applyNumberFormat="1" applyFont="1" applyBorder="1" applyAlignment="1">
      <alignment vertical="center"/>
    </xf>
    <xf numFmtId="165" fontId="16" fillId="3" borderId="6" xfId="1" applyNumberFormat="1" applyFont="1" applyFill="1" applyBorder="1" applyAlignment="1">
      <alignment vertical="center"/>
    </xf>
    <xf numFmtId="165" fontId="8" fillId="4" borderId="0" xfId="1" applyNumberFormat="1" applyFont="1" applyFill="1" applyBorder="1" applyAlignment="1">
      <alignment vertical="center"/>
    </xf>
    <xf numFmtId="165" fontId="8" fillId="0" borderId="0" xfId="1" applyNumberFormat="1" applyFont="1" applyFill="1" applyBorder="1" applyAlignment="1">
      <alignment vertical="center"/>
    </xf>
    <xf numFmtId="165" fontId="16" fillId="0" borderId="0" xfId="0" applyNumberFormat="1" applyFont="1" applyFill="1" applyBorder="1" applyAlignment="1">
      <alignment horizontal="right" vertical="center"/>
    </xf>
    <xf numFmtId="165" fontId="16" fillId="0" borderId="4" xfId="9" applyNumberFormat="1" applyFont="1" applyBorder="1" applyAlignment="1">
      <alignment vertical="center"/>
    </xf>
    <xf numFmtId="165" fontId="16" fillId="0" borderId="4" xfId="1" applyNumberFormat="1" applyFont="1" applyBorder="1" applyAlignment="1">
      <alignment vertical="center"/>
    </xf>
    <xf numFmtId="165" fontId="16" fillId="3" borderId="4" xfId="1" applyNumberFormat="1" applyFont="1" applyFill="1" applyBorder="1" applyAlignment="1">
      <alignment vertical="center"/>
    </xf>
    <xf numFmtId="165" fontId="16" fillId="0" borderId="0" xfId="9" applyNumberFormat="1" applyFont="1" applyFill="1" applyBorder="1" applyAlignment="1">
      <alignment horizontal="left" vertical="center" wrapText="1"/>
    </xf>
    <xf numFmtId="165" fontId="8" fillId="0" borderId="0" xfId="9" applyNumberFormat="1" applyFont="1" applyFill="1" applyBorder="1" applyAlignment="1">
      <alignment horizontal="left" vertical="center" indent="1"/>
    </xf>
    <xf numFmtId="165" fontId="8" fillId="0" borderId="3" xfId="1" applyNumberFormat="1" applyFont="1" applyBorder="1" applyAlignment="1">
      <alignment vertical="center"/>
    </xf>
    <xf numFmtId="165" fontId="8" fillId="0" borderId="0" xfId="2" applyNumberFormat="1" applyFont="1" applyBorder="1" applyAlignment="1">
      <alignment vertical="center"/>
    </xf>
    <xf numFmtId="165" fontId="8" fillId="0" borderId="0" xfId="9" applyNumberFormat="1" applyFont="1" applyAlignment="1">
      <alignment vertical="center"/>
    </xf>
    <xf numFmtId="165" fontId="4" fillId="3" borderId="0" xfId="2" applyNumberFormat="1" applyFont="1" applyFill="1" applyBorder="1"/>
    <xf numFmtId="165" fontId="3" fillId="0" borderId="7" xfId="2" applyNumberFormat="1" applyFont="1" applyFill="1" applyBorder="1"/>
    <xf numFmtId="165" fontId="3" fillId="3" borderId="7" xfId="2" applyNumberFormat="1" applyFont="1" applyFill="1" applyBorder="1"/>
    <xf numFmtId="165" fontId="10" fillId="0" borderId="0" xfId="4" applyNumberFormat="1" applyFont="1" applyFill="1" applyBorder="1"/>
    <xf numFmtId="165" fontId="16" fillId="0" borderId="4" xfId="9" applyNumberFormat="1" applyFont="1" applyBorder="1" applyAlignment="1">
      <alignment horizontal="left" vertical="center"/>
    </xf>
    <xf numFmtId="165" fontId="8" fillId="0" borderId="0" xfId="1" applyNumberFormat="1" applyFont="1" applyBorder="1" applyAlignment="1">
      <alignment horizontal="left" vertical="center" indent="1"/>
    </xf>
    <xf numFmtId="165" fontId="8" fillId="3" borderId="0" xfId="1" applyNumberFormat="1" applyFont="1" applyFill="1" applyBorder="1" applyAlignment="1">
      <alignment horizontal="left" vertical="center" indent="1"/>
    </xf>
    <xf numFmtId="165" fontId="4" fillId="3" borderId="0" xfId="4" applyNumberFormat="1" applyFont="1" applyFill="1" applyBorder="1" applyAlignment="1">
      <alignment horizontal="right"/>
    </xf>
    <xf numFmtId="165" fontId="16" fillId="3" borderId="2" xfId="9" applyNumberFormat="1" applyFont="1" applyFill="1" applyBorder="1" applyAlignment="1">
      <alignment vertical="center"/>
    </xf>
    <xf numFmtId="165" fontId="16" fillId="0" borderId="0" xfId="8" applyNumberFormat="1" applyFont="1" applyFill="1" applyAlignment="1">
      <alignment vertical="center"/>
    </xf>
    <xf numFmtId="165" fontId="8" fillId="0" borderId="0" xfId="8" applyNumberFormat="1" applyFont="1" applyFill="1" applyAlignment="1">
      <alignment vertical="center"/>
    </xf>
    <xf numFmtId="165" fontId="8" fillId="0" borderId="0" xfId="8" applyNumberFormat="1" applyFont="1" applyAlignment="1">
      <alignment vertical="center"/>
    </xf>
    <xf numFmtId="165" fontId="16" fillId="0" borderId="0" xfId="8" applyNumberFormat="1" applyFont="1" applyAlignment="1">
      <alignment vertical="center"/>
    </xf>
    <xf numFmtId="165" fontId="8" fillId="0" borderId="6" xfId="1" applyNumberFormat="1" applyFont="1" applyBorder="1" applyAlignment="1">
      <alignment vertical="center"/>
    </xf>
    <xf numFmtId="165" fontId="8" fillId="3" borderId="6" xfId="1" applyNumberFormat="1" applyFont="1" applyFill="1" applyBorder="1" applyAlignment="1">
      <alignment vertical="center"/>
    </xf>
    <xf numFmtId="165" fontId="16" fillId="0" borderId="7" xfId="1" applyNumberFormat="1" applyFont="1" applyBorder="1" applyAlignment="1">
      <alignment vertical="center"/>
    </xf>
    <xf numFmtId="165" fontId="16" fillId="3" borderId="7" xfId="1" applyNumberFormat="1" applyFont="1" applyFill="1" applyBorder="1" applyAlignment="1">
      <alignment vertical="center"/>
    </xf>
    <xf numFmtId="165" fontId="9" fillId="0" borderId="0" xfId="8" applyNumberFormat="1" applyFont="1" applyAlignment="1">
      <alignment vertical="center"/>
    </xf>
    <xf numFmtId="165" fontId="16" fillId="3" borderId="3" xfId="1" applyNumberFormat="1" applyFont="1" applyFill="1" applyBorder="1" applyAlignment="1">
      <alignment vertical="center"/>
    </xf>
    <xf numFmtId="165" fontId="16" fillId="0" borderId="3" xfId="1" applyNumberFormat="1" applyFont="1" applyBorder="1" applyAlignment="1">
      <alignment vertical="center"/>
    </xf>
    <xf numFmtId="0" fontId="4" fillId="0" borderId="0" xfId="4" applyNumberFormat="1" applyFont="1" applyBorder="1"/>
    <xf numFmtId="0" fontId="4" fillId="0" borderId="0" xfId="4" applyNumberFormat="1" applyFont="1" applyBorder="1" applyAlignment="1">
      <alignment horizontal="center"/>
    </xf>
    <xf numFmtId="0" fontId="4" fillId="0" borderId="0" xfId="4" applyNumberFormat="1" applyFont="1" applyBorder="1" applyAlignment="1">
      <alignment horizontal="left"/>
    </xf>
    <xf numFmtId="165" fontId="11" fillId="0" borderId="0" xfId="4" applyNumberFormat="1" applyFont="1" applyFill="1" applyBorder="1" applyAlignment="1">
      <alignment horizontal="left" indent="2"/>
    </xf>
    <xf numFmtId="165" fontId="4" fillId="0" borderId="0" xfId="5" applyNumberFormat="1" applyFont="1" applyFill="1" applyBorder="1" applyAlignment="1">
      <alignment horizontal="left" vertical="center" indent="1"/>
    </xf>
    <xf numFmtId="165" fontId="11" fillId="0" borderId="0" xfId="4" applyNumberFormat="1" applyFont="1" applyFill="1" applyBorder="1" applyAlignment="1">
      <alignment horizontal="left" indent="1"/>
    </xf>
    <xf numFmtId="0" fontId="8" fillId="0" borderId="0" xfId="0" applyFont="1" applyFill="1" applyBorder="1" applyAlignment="1">
      <alignment vertical="center"/>
    </xf>
    <xf numFmtId="165" fontId="8" fillId="0" borderId="0" xfId="3" applyNumberFormat="1" applyFont="1" applyFill="1" applyBorder="1" applyAlignment="1">
      <alignment horizontal="left" vertical="center" indent="1"/>
    </xf>
    <xf numFmtId="0" fontId="4" fillId="0" borderId="0" xfId="0" applyNumberFormat="1" applyFont="1" applyFill="1" applyBorder="1" applyAlignment="1">
      <alignment horizontal="left"/>
    </xf>
    <xf numFmtId="0" fontId="4" fillId="0" borderId="0" xfId="0" applyFont="1" applyFill="1" applyBorder="1" applyAlignment="1">
      <alignment horizontal="left"/>
    </xf>
    <xf numFmtId="0" fontId="8" fillId="0" borderId="0" xfId="0" applyFont="1" applyFill="1" applyBorder="1" applyAlignment="1">
      <alignment horizontal="left" vertical="center"/>
    </xf>
    <xf numFmtId="0" fontId="8" fillId="0" borderId="0" xfId="0" applyFont="1" applyFill="1" applyAlignment="1">
      <alignment horizontal="left" vertical="center" indent="1"/>
    </xf>
    <xf numFmtId="0" fontId="3" fillId="0" borderId="0" xfId="9" applyFont="1" applyFill="1" applyAlignment="1">
      <alignment vertical="center"/>
    </xf>
    <xf numFmtId="0" fontId="32" fillId="0" borderId="0" xfId="8" applyFont="1" applyAlignment="1">
      <alignment vertical="center"/>
    </xf>
    <xf numFmtId="0" fontId="4" fillId="0" borderId="12" xfId="4" applyFont="1" applyBorder="1"/>
    <xf numFmtId="165" fontId="4" fillId="3" borderId="0" xfId="4" applyNumberFormat="1" applyFont="1" applyFill="1" applyBorder="1" applyAlignment="1">
      <alignment horizontal="right" vertical="center"/>
    </xf>
    <xf numFmtId="165" fontId="3" fillId="0" borderId="12" xfId="9" applyNumberFormat="1" applyFont="1" applyFill="1" applyBorder="1" applyAlignment="1"/>
    <xf numFmtId="165" fontId="16" fillId="0" borderId="0" xfId="1" applyNumberFormat="1" applyFont="1" applyBorder="1" applyAlignment="1">
      <alignment vertical="center"/>
    </xf>
    <xf numFmtId="165" fontId="16" fillId="3" borderId="0" xfId="1" applyNumberFormat="1" applyFont="1" applyFill="1" applyBorder="1" applyAlignment="1">
      <alignment vertical="center"/>
    </xf>
    <xf numFmtId="165" fontId="18" fillId="0" borderId="0" xfId="1" applyNumberFormat="1" applyFont="1" applyBorder="1" applyAlignment="1">
      <alignment vertical="center"/>
    </xf>
    <xf numFmtId="165" fontId="16" fillId="0" borderId="12" xfId="12" applyNumberFormat="1" applyFont="1" applyBorder="1" applyAlignment="1">
      <alignment vertical="top"/>
    </xf>
    <xf numFmtId="165" fontId="18" fillId="3" borderId="0" xfId="1" applyNumberFormat="1" applyFont="1" applyFill="1" applyBorder="1" applyAlignment="1">
      <alignment vertical="center"/>
    </xf>
    <xf numFmtId="165" fontId="5" fillId="0" borderId="0" xfId="12" applyNumberFormat="1" applyFont="1" applyBorder="1" applyAlignment="1">
      <alignment horizontal="left" vertical="center" wrapText="1" indent="1"/>
    </xf>
    <xf numFmtId="165" fontId="18" fillId="0" borderId="4" xfId="3" applyNumberFormat="1" applyFont="1" applyBorder="1" applyAlignment="1">
      <alignment horizontal="left" vertical="center" wrapText="1" indent="1"/>
    </xf>
    <xf numFmtId="165" fontId="16" fillId="0" borderId="4" xfId="9" applyNumberFormat="1" applyFont="1" applyBorder="1" applyAlignment="1">
      <alignment horizontal="left" vertical="center" wrapText="1"/>
    </xf>
    <xf numFmtId="0" fontId="16" fillId="0" borderId="16" xfId="0" applyFont="1" applyFill="1" applyBorder="1" applyAlignment="1">
      <alignment vertical="center"/>
    </xf>
    <xf numFmtId="165" fontId="4" fillId="4" borderId="0" xfId="4" applyNumberFormat="1" applyFont="1" applyFill="1" applyBorder="1" applyAlignment="1">
      <alignment horizontal="right"/>
    </xf>
    <xf numFmtId="165" fontId="8" fillId="0" borderId="0" xfId="1" applyNumberFormat="1" applyFont="1" applyBorder="1" applyAlignment="1">
      <alignment vertical="center"/>
    </xf>
    <xf numFmtId="165" fontId="8" fillId="3" borderId="0" xfId="1" applyNumberFormat="1" applyFont="1" applyFill="1" applyBorder="1" applyAlignment="1">
      <alignment vertical="center"/>
    </xf>
    <xf numFmtId="165" fontId="16" fillId="0" borderId="0" xfId="3" applyNumberFormat="1" applyFont="1" applyBorder="1" applyAlignment="1">
      <alignment horizontal="left" vertical="center"/>
    </xf>
    <xf numFmtId="165" fontId="16" fillId="0" borderId="15" xfId="1" applyNumberFormat="1" applyFont="1" applyBorder="1" applyAlignment="1">
      <alignment vertical="center"/>
    </xf>
    <xf numFmtId="165" fontId="8" fillId="0" borderId="0" xfId="3" applyNumberFormat="1" applyFont="1" applyBorder="1" applyAlignment="1">
      <alignment horizontal="left" vertical="center" indent="1"/>
    </xf>
    <xf numFmtId="165" fontId="16" fillId="3" borderId="15" xfId="1" applyNumberFormat="1" applyFont="1" applyFill="1" applyBorder="1" applyAlignment="1">
      <alignment vertical="center"/>
    </xf>
    <xf numFmtId="165" fontId="8" fillId="0" borderId="0" xfId="9" applyNumberFormat="1" applyFont="1" applyBorder="1" applyAlignment="1">
      <alignment horizontal="left" vertical="center" indent="1"/>
    </xf>
    <xf numFmtId="165" fontId="4" fillId="0" borderId="0" xfId="9" applyNumberFormat="1" applyFont="1" applyFill="1" applyBorder="1" applyAlignment="1">
      <alignment horizontal="left" vertical="center" indent="1"/>
    </xf>
    <xf numFmtId="165" fontId="16" fillId="0" borderId="0" xfId="9" applyNumberFormat="1" applyFont="1" applyBorder="1" applyAlignment="1">
      <alignment horizontal="left" vertical="center" wrapText="1"/>
    </xf>
    <xf numFmtId="165" fontId="8" fillId="0" borderId="0" xfId="9" applyNumberFormat="1" applyFont="1" applyFill="1" applyBorder="1" applyAlignment="1">
      <alignment vertical="center"/>
    </xf>
    <xf numFmtId="165" fontId="8" fillId="0" borderId="0" xfId="0" applyNumberFormat="1" applyFont="1" applyFill="1" applyBorder="1" applyAlignment="1">
      <alignment horizontal="left" vertical="center" indent="2"/>
    </xf>
    <xf numFmtId="165" fontId="8" fillId="0" borderId="12" xfId="9" applyNumberFormat="1" applyFont="1" applyBorder="1" applyAlignment="1">
      <alignment vertical="center"/>
    </xf>
    <xf numFmtId="165" fontId="16" fillId="0" borderId="14" xfId="1" applyNumberFormat="1" applyFont="1" applyBorder="1" applyAlignment="1">
      <alignment vertical="center"/>
    </xf>
    <xf numFmtId="165" fontId="4" fillId="0" borderId="12" xfId="0" applyNumberFormat="1" applyFont="1" applyFill="1" applyBorder="1" applyAlignment="1">
      <alignment wrapText="1"/>
    </xf>
    <xf numFmtId="165" fontId="8" fillId="0" borderId="14" xfId="0" applyNumberFormat="1" applyFont="1" applyFill="1" applyBorder="1" applyAlignment="1">
      <alignment horizontal="right" vertical="center" wrapText="1"/>
    </xf>
    <xf numFmtId="165" fontId="8" fillId="3" borderId="14" xfId="0" applyNumberFormat="1" applyFont="1" applyFill="1" applyBorder="1" applyAlignment="1">
      <alignment horizontal="right" vertical="center" wrapText="1"/>
    </xf>
    <xf numFmtId="165" fontId="8" fillId="0" borderId="0" xfId="3" applyNumberFormat="1" applyFont="1" applyBorder="1" applyAlignment="1">
      <alignment horizontal="left" vertical="center" wrapText="1" indent="1"/>
    </xf>
    <xf numFmtId="165" fontId="8" fillId="0" borderId="12" xfId="9" applyNumberFormat="1" applyFont="1" applyFill="1" applyBorder="1" applyAlignment="1">
      <alignment horizontal="right" vertical="center"/>
    </xf>
    <xf numFmtId="165" fontId="8" fillId="0" borderId="0" xfId="9" applyNumberFormat="1" applyFont="1" applyBorder="1" applyAlignment="1">
      <alignment horizontal="left" vertical="center" wrapText="1" indent="1"/>
    </xf>
    <xf numFmtId="165" fontId="16" fillId="0" borderId="0" xfId="3" applyNumberFormat="1" applyFont="1" applyBorder="1" applyAlignment="1">
      <alignment horizontal="left" vertical="center" wrapText="1"/>
    </xf>
    <xf numFmtId="165" fontId="16" fillId="4" borderId="0" xfId="1" applyNumberFormat="1" applyFont="1" applyFill="1" applyBorder="1" applyAlignment="1">
      <alignment vertical="center"/>
    </xf>
    <xf numFmtId="2" fontId="8" fillId="0" borderId="0" xfId="9" applyNumberFormat="1" applyFont="1" applyFill="1" applyBorder="1" applyAlignment="1">
      <alignment horizontal="left" vertical="center"/>
    </xf>
    <xf numFmtId="165" fontId="8" fillId="0" borderId="0" xfId="9" applyNumberFormat="1" applyFont="1" applyFill="1" applyBorder="1" applyAlignment="1">
      <alignment horizontal="left" vertical="center" wrapText="1" indent="2"/>
    </xf>
    <xf numFmtId="165" fontId="4" fillId="0" borderId="12" xfId="5" applyNumberFormat="1" applyFont="1" applyFill="1" applyBorder="1"/>
    <xf numFmtId="165" fontId="3" fillId="0" borderId="17" xfId="5" applyNumberFormat="1" applyFont="1" applyFill="1" applyBorder="1"/>
    <xf numFmtId="165" fontId="3" fillId="3" borderId="17" xfId="2" applyNumberFormat="1" applyFont="1" applyFill="1" applyBorder="1"/>
    <xf numFmtId="0" fontId="4" fillId="0" borderId="0" xfId="4" applyFont="1" applyFill="1" applyAlignment="1">
      <alignment horizontal="left" indent="1"/>
    </xf>
    <xf numFmtId="165" fontId="16" fillId="0" borderId="0" xfId="3" applyNumberFormat="1" applyFont="1" applyBorder="1" applyAlignment="1">
      <alignment vertical="center" wrapText="1"/>
    </xf>
    <xf numFmtId="165" fontId="8" fillId="0" borderId="0" xfId="9" applyNumberFormat="1" applyFont="1" applyAlignment="1">
      <alignment horizontal="left" vertical="center" wrapText="1" indent="1"/>
    </xf>
    <xf numFmtId="165" fontId="16" fillId="0" borderId="4" xfId="1" applyNumberFormat="1" applyFont="1" applyBorder="1" applyAlignment="1"/>
    <xf numFmtId="165" fontId="16" fillId="3" borderId="4" xfId="1" applyNumberFormat="1" applyFont="1" applyFill="1" applyBorder="1" applyAlignment="1"/>
    <xf numFmtId="165" fontId="16" fillId="0" borderId="4" xfId="3" applyNumberFormat="1" applyFont="1" applyBorder="1" applyAlignment="1">
      <alignment horizontal="left" vertical="center" wrapText="1"/>
    </xf>
    <xf numFmtId="165" fontId="8" fillId="0" borderId="0" xfId="3" quotePrefix="1" applyNumberFormat="1" applyFont="1" applyBorder="1" applyAlignment="1">
      <alignment horizontal="left" vertical="center" indent="3"/>
    </xf>
    <xf numFmtId="165" fontId="8" fillId="0" borderId="0" xfId="3" quotePrefix="1" applyNumberFormat="1" applyFont="1" applyBorder="1" applyAlignment="1">
      <alignment horizontal="left" vertical="top" wrapText="1" indent="3"/>
    </xf>
    <xf numFmtId="165" fontId="17" fillId="0" borderId="0" xfId="5" applyNumberFormat="1" applyFont="1" applyFill="1"/>
    <xf numFmtId="165" fontId="17" fillId="0" borderId="0" xfId="5" applyNumberFormat="1" applyFont="1" applyFill="1"/>
    <xf numFmtId="165" fontId="17" fillId="0" borderId="0" xfId="5" applyNumberFormat="1" applyFont="1" applyFill="1" applyAlignment="1">
      <alignment vertical="top"/>
    </xf>
    <xf numFmtId="165" fontId="17" fillId="0" borderId="0" xfId="5" applyNumberFormat="1" applyFont="1"/>
    <xf numFmtId="0" fontId="34" fillId="0" borderId="0" xfId="0" applyFont="1"/>
    <xf numFmtId="0" fontId="34" fillId="0" borderId="0" xfId="0" applyFont="1" applyAlignment="1">
      <alignment vertical="top"/>
    </xf>
    <xf numFmtId="0" fontId="8" fillId="4" borderId="0" xfId="0" applyFont="1" applyFill="1"/>
    <xf numFmtId="0" fontId="8" fillId="4" borderId="12" xfId="0" applyFont="1" applyFill="1" applyBorder="1"/>
    <xf numFmtId="0" fontId="16" fillId="4" borderId="0" xfId="0" applyFont="1" applyFill="1"/>
    <xf numFmtId="165" fontId="18" fillId="4" borderId="0" xfId="0" applyNumberFormat="1" applyFont="1" applyFill="1"/>
    <xf numFmtId="0" fontId="8" fillId="4" borderId="0" xfId="0" applyFont="1" applyFill="1" applyAlignment="1">
      <alignment wrapText="1"/>
    </xf>
    <xf numFmtId="0" fontId="16" fillId="4" borderId="0" xfId="0" applyFont="1" applyFill="1" applyAlignment="1">
      <alignment vertical="top"/>
    </xf>
    <xf numFmtId="0" fontId="8" fillId="4" borderId="0" xfId="0" applyFont="1" applyFill="1" applyAlignment="1">
      <alignment horizontal="left" wrapText="1" indent="1"/>
    </xf>
    <xf numFmtId="0" fontId="8" fillId="4" borderId="0" xfId="0" applyFont="1" applyFill="1" applyAlignment="1">
      <alignment horizontal="left" indent="1"/>
    </xf>
    <xf numFmtId="165" fontId="37" fillId="0" borderId="0" xfId="4" applyNumberFormat="1" applyFont="1" applyFill="1" applyAlignment="1">
      <alignment vertical="top"/>
    </xf>
    <xf numFmtId="0" fontId="8" fillId="4" borderId="0" xfId="0" applyFont="1" applyFill="1" applyBorder="1" applyAlignment="1">
      <alignment horizontal="left" wrapText="1"/>
    </xf>
    <xf numFmtId="165" fontId="18" fillId="4" borderId="0" xfId="0" applyNumberFormat="1" applyFont="1" applyFill="1" applyBorder="1"/>
    <xf numFmtId="0" fontId="18" fillId="4" borderId="0" xfId="0" applyFont="1" applyFill="1" applyAlignment="1">
      <alignment wrapText="1"/>
    </xf>
    <xf numFmtId="165" fontId="18" fillId="4" borderId="17" xfId="0" applyNumberFormat="1" applyFont="1" applyFill="1" applyBorder="1"/>
    <xf numFmtId="165" fontId="8" fillId="4" borderId="17" xfId="0" applyNumberFormat="1" applyFont="1" applyFill="1" applyBorder="1"/>
    <xf numFmtId="0" fontId="18" fillId="4" borderId="0" xfId="0" applyFont="1" applyFill="1"/>
    <xf numFmtId="0" fontId="20" fillId="4" borderId="0" xfId="0" applyFont="1" applyFill="1" applyAlignment="1">
      <alignment wrapText="1"/>
    </xf>
    <xf numFmtId="165" fontId="16" fillId="4" borderId="17" xfId="0" applyNumberFormat="1" applyFont="1" applyFill="1" applyBorder="1"/>
    <xf numFmtId="0" fontId="16" fillId="4" borderId="0" xfId="0" applyFont="1" applyFill="1" applyAlignment="1">
      <alignment wrapText="1"/>
    </xf>
    <xf numFmtId="165" fontId="36" fillId="4" borderId="0" xfId="4" applyNumberFormat="1" applyFont="1" applyFill="1"/>
    <xf numFmtId="0" fontId="16" fillId="4" borderId="16" xfId="0" applyFont="1" applyFill="1" applyBorder="1" applyAlignment="1">
      <alignment wrapText="1"/>
    </xf>
    <xf numFmtId="0" fontId="8" fillId="4" borderId="17" xfId="0" applyFont="1" applyFill="1" applyBorder="1"/>
    <xf numFmtId="0" fontId="18" fillId="4" borderId="17" xfId="0" applyFont="1" applyFill="1" applyBorder="1" applyAlignment="1">
      <alignment horizontal="right"/>
    </xf>
    <xf numFmtId="0" fontId="8" fillId="3" borderId="17" xfId="0" applyFont="1" applyFill="1" applyBorder="1" applyAlignment="1">
      <alignment horizontal="right"/>
    </xf>
    <xf numFmtId="0" fontId="16" fillId="4" borderId="16" xfId="0" applyFont="1" applyFill="1" applyBorder="1"/>
    <xf numFmtId="165" fontId="18" fillId="4" borderId="16" xfId="0" applyNumberFormat="1" applyFont="1" applyFill="1" applyBorder="1" applyAlignment="1">
      <alignment horizontal="right"/>
    </xf>
    <xf numFmtId="165" fontId="8" fillId="3" borderId="16" xfId="0" applyNumberFormat="1" applyFont="1" applyFill="1" applyBorder="1" applyAlignment="1">
      <alignment horizontal="right"/>
    </xf>
    <xf numFmtId="0" fontId="36" fillId="4" borderId="0" xfId="0" applyFont="1" applyFill="1"/>
    <xf numFmtId="165" fontId="4" fillId="0" borderId="0" xfId="12" applyNumberFormat="1" applyFont="1">
      <alignment vertical="center"/>
    </xf>
    <xf numFmtId="165" fontId="16" fillId="0" borderId="0" xfId="12" applyNumberFormat="1" applyFont="1" applyBorder="1" applyAlignment="1">
      <alignment vertical="center"/>
    </xf>
    <xf numFmtId="165" fontId="8" fillId="0" borderId="0" xfId="12" applyNumberFormat="1" applyFont="1" applyBorder="1" applyAlignment="1">
      <alignment vertical="center"/>
    </xf>
    <xf numFmtId="165" fontId="4" fillId="0" borderId="0" xfId="12" applyNumberFormat="1" applyFont="1" applyBorder="1">
      <alignment vertical="center"/>
    </xf>
    <xf numFmtId="165" fontId="36" fillId="0" borderId="0" xfId="12" applyNumberFormat="1" applyFont="1">
      <alignment vertical="center"/>
    </xf>
    <xf numFmtId="165" fontId="4" fillId="0" borderId="0" xfId="12" applyNumberFormat="1" applyFont="1" applyFill="1" applyBorder="1">
      <alignment vertical="center"/>
    </xf>
    <xf numFmtId="165" fontId="4" fillId="0" borderId="0" xfId="12" applyNumberFormat="1" applyFont="1" applyFill="1">
      <alignment vertical="center"/>
    </xf>
    <xf numFmtId="165" fontId="4" fillId="0" borderId="0" xfId="12" applyNumberFormat="1" applyFont="1" applyBorder="1" applyAlignment="1">
      <alignment horizontal="left" vertical="center" wrapText="1" indent="1"/>
    </xf>
    <xf numFmtId="165" fontId="4" fillId="3" borderId="0" xfId="12" applyNumberFormat="1" applyFont="1" applyFill="1" applyBorder="1" applyAlignment="1">
      <alignment horizontal="right" vertical="center"/>
    </xf>
    <xf numFmtId="165" fontId="4" fillId="0" borderId="0" xfId="12" applyNumberFormat="1" applyFont="1" applyBorder="1" applyAlignment="1">
      <alignment horizontal="left" vertical="center" indent="1"/>
    </xf>
    <xf numFmtId="165" fontId="3" fillId="0" borderId="0" xfId="12" applyNumberFormat="1" applyFont="1" applyBorder="1" applyAlignment="1">
      <alignment horizontal="right" vertical="center" wrapText="1"/>
    </xf>
    <xf numFmtId="165" fontId="4" fillId="3" borderId="9" xfId="12" applyNumberFormat="1" applyFont="1" applyFill="1" applyBorder="1" applyAlignment="1">
      <alignment horizontal="right" vertical="center"/>
    </xf>
    <xf numFmtId="165" fontId="16" fillId="0" borderId="10" xfId="1" applyNumberFormat="1" applyFont="1" applyFill="1" applyBorder="1" applyAlignment="1">
      <alignment horizontal="right" vertical="center"/>
    </xf>
    <xf numFmtId="165" fontId="3" fillId="0" borderId="0" xfId="12" applyNumberFormat="1" applyFont="1">
      <alignment vertical="center"/>
    </xf>
    <xf numFmtId="165" fontId="16" fillId="0" borderId="0" xfId="1" applyNumberFormat="1" applyFont="1" applyFill="1" applyBorder="1" applyAlignment="1">
      <alignment horizontal="right" vertical="center"/>
    </xf>
    <xf numFmtId="165" fontId="4" fillId="0" borderId="0" xfId="12" applyNumberFormat="1" applyFont="1" applyAlignment="1">
      <alignment horizontal="left" vertical="center" indent="1"/>
    </xf>
    <xf numFmtId="165" fontId="16" fillId="0" borderId="0" xfId="3" applyNumberFormat="1" applyFont="1" applyFill="1" applyBorder="1" applyAlignment="1">
      <alignment horizontal="left" vertical="center"/>
    </xf>
    <xf numFmtId="165" fontId="8" fillId="0" borderId="18" xfId="12" applyNumberFormat="1" applyFont="1" applyBorder="1" applyAlignment="1">
      <alignment vertical="center"/>
    </xf>
    <xf numFmtId="165" fontId="4" fillId="0" borderId="14" xfId="12" applyNumberFormat="1" applyFont="1" applyFill="1" applyBorder="1" applyAlignment="1">
      <alignment horizontal="right" vertical="center"/>
    </xf>
    <xf numFmtId="165" fontId="4" fillId="3" borderId="14" xfId="12" applyNumberFormat="1" applyFont="1" applyFill="1" applyBorder="1" applyAlignment="1">
      <alignment horizontal="right" vertical="center"/>
    </xf>
    <xf numFmtId="165" fontId="16" fillId="0" borderId="4" xfId="12" applyNumberFormat="1" applyFont="1" applyBorder="1" applyAlignment="1">
      <alignment vertical="center"/>
    </xf>
    <xf numFmtId="165" fontId="8" fillId="0" borderId="14" xfId="1" applyNumberFormat="1" applyFont="1" applyFill="1" applyBorder="1" applyAlignment="1">
      <alignment horizontal="right" vertical="center"/>
    </xf>
    <xf numFmtId="165" fontId="8" fillId="3" borderId="14" xfId="1" applyNumberFormat="1" applyFont="1" applyFill="1" applyBorder="1" applyAlignment="1">
      <alignment horizontal="right" vertical="center"/>
    </xf>
    <xf numFmtId="165" fontId="15" fillId="0" borderId="0" xfId="4" applyNumberFormat="1" applyFont="1" applyBorder="1" applyAlignment="1">
      <alignment horizontal="left" vertical="top"/>
    </xf>
    <xf numFmtId="165" fontId="4" fillId="0" borderId="0" xfId="12" applyNumberFormat="1" applyFont="1" applyFill="1" applyBorder="1" applyAlignment="1">
      <alignment horizontal="right" vertical="center"/>
    </xf>
    <xf numFmtId="165" fontId="4" fillId="0" borderId="0" xfId="3" applyNumberFormat="1" applyFont="1" applyBorder="1" applyAlignment="1">
      <alignment horizontal="left" vertical="center" wrapText="1" indent="1"/>
    </xf>
    <xf numFmtId="165" fontId="8" fillId="2" borderId="0" xfId="1" applyNumberFormat="1" applyFont="1" applyFill="1" applyBorder="1" applyAlignment="1">
      <alignment horizontal="right" vertical="center"/>
    </xf>
    <xf numFmtId="165" fontId="4" fillId="4" borderId="0" xfId="12" applyNumberFormat="1" applyFont="1" applyFill="1">
      <alignment vertical="center"/>
    </xf>
    <xf numFmtId="165" fontId="16" fillId="0" borderId="12" xfId="12" applyNumberFormat="1" applyFont="1" applyBorder="1" applyAlignment="1">
      <alignment vertical="center" wrapText="1"/>
    </xf>
    <xf numFmtId="165" fontId="3" fillId="0" borderId="0" xfId="3" applyNumberFormat="1" applyFont="1" applyBorder="1" applyAlignment="1">
      <alignment horizontal="left" vertical="center"/>
    </xf>
    <xf numFmtId="165" fontId="16" fillId="0" borderId="14" xfId="1" applyNumberFormat="1" applyFont="1" applyFill="1" applyBorder="1" applyAlignment="1">
      <alignment horizontal="right" vertical="center"/>
    </xf>
    <xf numFmtId="165" fontId="36" fillId="0" borderId="0" xfId="5" applyNumberFormat="1" applyFont="1" applyFill="1"/>
    <xf numFmtId="165" fontId="17" fillId="0" borderId="0" xfId="5" applyNumberFormat="1" applyFont="1" applyFill="1" applyAlignment="1"/>
    <xf numFmtId="165" fontId="2" fillId="0" borderId="0" xfId="5" applyNumberFormat="1" applyFont="1" applyFill="1"/>
    <xf numFmtId="165" fontId="26" fillId="0" borderId="0" xfId="5" applyNumberFormat="1" applyFont="1"/>
    <xf numFmtId="165" fontId="38" fillId="0" borderId="0" xfId="5" applyNumberFormat="1" applyFont="1" applyFill="1"/>
    <xf numFmtId="165" fontId="25" fillId="0" borderId="0" xfId="5" applyNumberFormat="1" applyFont="1" applyFill="1"/>
    <xf numFmtId="165" fontId="22" fillId="0" borderId="0" xfId="5" applyNumberFormat="1" applyFont="1" applyFill="1"/>
    <xf numFmtId="165" fontId="39" fillId="0" borderId="0" xfId="5" applyNumberFormat="1" applyFont="1" applyFill="1"/>
    <xf numFmtId="165" fontId="39" fillId="0" borderId="0" xfId="5" applyNumberFormat="1" applyFont="1"/>
    <xf numFmtId="165" fontId="36" fillId="0" borderId="0" xfId="5" applyNumberFormat="1" applyFont="1"/>
    <xf numFmtId="165" fontId="36" fillId="0" borderId="0" xfId="5" applyNumberFormat="1" applyFont="1" applyFill="1" applyAlignment="1">
      <alignment vertical="center"/>
    </xf>
    <xf numFmtId="165" fontId="36" fillId="0" borderId="0" xfId="5" applyNumberFormat="1" applyFont="1" applyFill="1" applyAlignment="1">
      <alignment vertical="top"/>
    </xf>
    <xf numFmtId="0" fontId="36" fillId="0" borderId="0" xfId="0" applyFont="1"/>
    <xf numFmtId="165" fontId="36" fillId="0" borderId="0" xfId="4" applyNumberFormat="1" applyFont="1" applyFill="1"/>
    <xf numFmtId="0" fontId="40" fillId="0" borderId="0" xfId="4" applyFont="1" applyFill="1"/>
    <xf numFmtId="0" fontId="41" fillId="0" borderId="0" xfId="4" applyFont="1" applyFill="1"/>
    <xf numFmtId="165" fontId="36" fillId="0" borderId="0" xfId="9" applyNumberFormat="1" applyFont="1" applyAlignment="1"/>
    <xf numFmtId="165" fontId="36" fillId="0" borderId="0" xfId="9" applyNumberFormat="1" applyFont="1" applyAlignment="1">
      <alignment vertical="center"/>
    </xf>
    <xf numFmtId="165" fontId="36" fillId="4" borderId="0" xfId="9" applyNumberFormat="1" applyFont="1" applyFill="1" applyBorder="1" applyAlignment="1">
      <alignment vertical="center"/>
    </xf>
    <xf numFmtId="0" fontId="3" fillId="0" borderId="0" xfId="4" applyFont="1"/>
    <xf numFmtId="0" fontId="8" fillId="4" borderId="0" xfId="0" applyFont="1" applyFill="1" applyAlignment="1">
      <alignment horizontal="left" wrapText="1" indent="2"/>
    </xf>
    <xf numFmtId="0" fontId="8" fillId="4" borderId="0" xfId="0" applyFont="1" applyFill="1" applyAlignment="1">
      <alignment horizontal="left" indent="2"/>
    </xf>
    <xf numFmtId="165" fontId="8" fillId="0" borderId="13" xfId="12" applyNumberFormat="1" applyFont="1" applyBorder="1" applyAlignment="1">
      <alignment horizontal="right" wrapText="1"/>
    </xf>
    <xf numFmtId="165" fontId="8" fillId="3" borderId="13" xfId="12" applyNumberFormat="1" applyFont="1" applyFill="1" applyBorder="1" applyAlignment="1">
      <alignment horizontal="right" wrapText="1"/>
    </xf>
    <xf numFmtId="165" fontId="8" fillId="0" borderId="13" xfId="9" applyNumberFormat="1" applyFont="1" applyFill="1" applyBorder="1" applyAlignment="1">
      <alignment horizontal="right" wrapText="1"/>
    </xf>
    <xf numFmtId="165" fontId="4" fillId="0" borderId="14" xfId="9" applyNumberFormat="1" applyFont="1" applyFill="1" applyBorder="1" applyAlignment="1">
      <alignment horizontal="right" wrapText="1"/>
    </xf>
    <xf numFmtId="165" fontId="4" fillId="3" borderId="14" xfId="9" applyNumberFormat="1" applyFont="1" applyFill="1" applyBorder="1" applyAlignment="1">
      <alignment horizontal="right" wrapText="1"/>
    </xf>
    <xf numFmtId="0" fontId="8" fillId="4" borderId="0" xfId="0" applyFont="1" applyFill="1" applyAlignment="1">
      <alignment horizontal="left" wrapText="1"/>
    </xf>
    <xf numFmtId="0" fontId="8" fillId="4" borderId="0" xfId="0" applyFont="1" applyFill="1"/>
    <xf numFmtId="165" fontId="4" fillId="0" borderId="11" xfId="4" applyNumberFormat="1" applyFont="1" applyBorder="1" applyAlignment="1">
      <alignment horizontal="right" wrapText="1"/>
    </xf>
    <xf numFmtId="165" fontId="4" fillId="3" borderId="0" xfId="4" applyNumberFormat="1" applyFont="1" applyFill="1" applyBorder="1" applyAlignment="1">
      <alignment horizontal="right" vertical="top"/>
    </xf>
    <xf numFmtId="165" fontId="5" fillId="0" borderId="17" xfId="4" applyNumberFormat="1" applyFont="1" applyFill="1" applyBorder="1" applyAlignment="1">
      <alignment horizontal="right" wrapText="1"/>
    </xf>
    <xf numFmtId="165" fontId="4" fillId="0" borderId="17" xfId="4" applyNumberFormat="1" applyFont="1" applyFill="1" applyBorder="1" applyAlignment="1">
      <alignment horizontal="right" wrapText="1"/>
    </xf>
    <xf numFmtId="165" fontId="4" fillId="3" borderId="17" xfId="4" applyNumberFormat="1" applyFont="1" applyFill="1" applyBorder="1" applyAlignment="1">
      <alignment horizontal="right" wrapText="1"/>
    </xf>
    <xf numFmtId="165" fontId="5" fillId="0" borderId="0" xfId="4" applyNumberFormat="1" applyFont="1" applyFill="1" applyBorder="1" applyAlignment="1">
      <alignment horizontal="right" vertical="top"/>
    </xf>
    <xf numFmtId="165" fontId="3" fillId="3" borderId="0" xfId="4" applyNumberFormat="1" applyFont="1" applyFill="1" applyBorder="1" applyAlignment="1">
      <alignment horizontal="right" vertical="top"/>
    </xf>
    <xf numFmtId="165" fontId="3" fillId="3" borderId="17" xfId="4" applyNumberFormat="1" applyFont="1" applyFill="1" applyBorder="1" applyAlignment="1">
      <alignment horizontal="right" vertical="top"/>
    </xf>
    <xf numFmtId="165" fontId="16" fillId="4" borderId="16" xfId="0" applyNumberFormat="1" applyFont="1" applyFill="1" applyBorder="1" applyAlignment="1"/>
    <xf numFmtId="165" fontId="3" fillId="0" borderId="0" xfId="4" applyNumberFormat="1" applyFont="1" applyAlignment="1">
      <alignment vertical="top"/>
    </xf>
    <xf numFmtId="165" fontId="16" fillId="0" borderId="16" xfId="3" applyNumberFormat="1" applyFont="1" applyBorder="1" applyAlignment="1">
      <alignment horizontal="left" vertical="center"/>
    </xf>
    <xf numFmtId="165" fontId="4" fillId="0" borderId="0" xfId="4" applyNumberFormat="1" applyFont="1" applyBorder="1" applyAlignment="1">
      <alignment horizontal="left" vertical="top"/>
    </xf>
    <xf numFmtId="165" fontId="4" fillId="0" borderId="0" xfId="4" applyNumberFormat="1" applyFont="1" applyBorder="1" applyAlignment="1">
      <alignment vertical="top"/>
    </xf>
    <xf numFmtId="165" fontId="8" fillId="0" borderId="0" xfId="9" applyNumberFormat="1" applyFont="1" applyAlignment="1">
      <alignment horizontal="left" vertical="center"/>
    </xf>
    <xf numFmtId="0" fontId="8" fillId="4" borderId="0" xfId="0" applyFont="1" applyFill="1" applyAlignment="1">
      <alignment vertical="top" wrapText="1"/>
    </xf>
    <xf numFmtId="165" fontId="4" fillId="0" borderId="0" xfId="4" applyNumberFormat="1" applyFont="1" applyBorder="1" applyAlignment="1">
      <alignment horizontal="left" vertical="top" indent="1"/>
    </xf>
    <xf numFmtId="165" fontId="8" fillId="0" borderId="0" xfId="9" applyNumberFormat="1" applyFont="1" applyAlignment="1">
      <alignment horizontal="left" vertical="center" indent="1"/>
    </xf>
    <xf numFmtId="0" fontId="8" fillId="4" borderId="0" xfId="0" applyFont="1" applyFill="1" applyAlignment="1">
      <alignment horizontal="left" vertical="top" indent="1"/>
    </xf>
    <xf numFmtId="165" fontId="16" fillId="0" borderId="0" xfId="12" applyNumberFormat="1" applyFont="1" applyFill="1" applyBorder="1" applyAlignment="1">
      <alignment vertical="center"/>
    </xf>
    <xf numFmtId="165" fontId="15" fillId="0" borderId="0" xfId="4" applyNumberFormat="1" applyFont="1" applyFill="1" applyBorder="1" applyAlignment="1">
      <alignment horizontal="left" vertical="top"/>
    </xf>
    <xf numFmtId="165" fontId="3" fillId="0" borderId="10" xfId="3" applyNumberFormat="1" applyFont="1" applyBorder="1" applyAlignment="1">
      <alignment horizontal="left" vertical="center"/>
    </xf>
    <xf numFmtId="165" fontId="8" fillId="0" borderId="19" xfId="1" applyNumberFormat="1" applyFont="1" applyFill="1" applyBorder="1" applyAlignment="1">
      <alignment horizontal="right" wrapText="1"/>
    </xf>
    <xf numFmtId="165" fontId="8" fillId="3" borderId="19" xfId="1" applyNumberFormat="1" applyFont="1" applyFill="1" applyBorder="1" applyAlignment="1">
      <alignment horizontal="right" wrapText="1"/>
    </xf>
    <xf numFmtId="165" fontId="4" fillId="0" borderId="19" xfId="4" applyNumberFormat="1" applyFont="1" applyBorder="1" applyAlignment="1">
      <alignment horizontal="right" wrapText="1"/>
    </xf>
    <xf numFmtId="165" fontId="16" fillId="0" borderId="9" xfId="1" applyNumberFormat="1" applyFont="1" applyFill="1" applyBorder="1" applyAlignment="1">
      <alignment horizontal="right" vertical="center"/>
    </xf>
    <xf numFmtId="165" fontId="3" fillId="3" borderId="9" xfId="12" applyNumberFormat="1" applyFont="1" applyFill="1" applyBorder="1" applyAlignment="1">
      <alignment horizontal="right" vertical="center"/>
    </xf>
    <xf numFmtId="165" fontId="3" fillId="3" borderId="20" xfId="12" applyNumberFormat="1" applyFont="1" applyFill="1" applyBorder="1" applyAlignment="1">
      <alignment horizontal="left" vertical="center"/>
    </xf>
    <xf numFmtId="165" fontId="3" fillId="3" borderId="20" xfId="12" applyNumberFormat="1" applyFont="1" applyFill="1" applyBorder="1" applyAlignment="1">
      <alignment horizontal="left" vertical="center" wrapText="1"/>
    </xf>
    <xf numFmtId="165" fontId="16" fillId="0" borderId="19" xfId="12" applyNumberFormat="1" applyFont="1" applyBorder="1" applyAlignment="1">
      <alignment vertical="center" wrapText="1"/>
    </xf>
    <xf numFmtId="165" fontId="8" fillId="0" borderId="0" xfId="1" applyNumberFormat="1" applyFont="1" applyBorder="1" applyAlignment="1">
      <alignment horizontal="center" vertical="center"/>
    </xf>
    <xf numFmtId="165" fontId="16" fillId="0" borderId="0" xfId="1" applyNumberFormat="1" applyFont="1" applyBorder="1" applyAlignment="1">
      <alignment horizontal="center" vertical="center"/>
    </xf>
    <xf numFmtId="165" fontId="8" fillId="0" borderId="4" xfId="1" applyNumberFormat="1" applyFont="1" applyBorder="1" applyAlignment="1">
      <alignment horizontal="center" vertical="center"/>
    </xf>
    <xf numFmtId="165" fontId="18" fillId="0" borderId="0" xfId="1" applyNumberFormat="1" applyFont="1" applyBorder="1" applyAlignment="1">
      <alignment horizontal="center" vertical="center"/>
    </xf>
    <xf numFmtId="165" fontId="16" fillId="0" borderId="0" xfId="12" applyNumberFormat="1" applyFont="1" applyBorder="1" applyAlignment="1">
      <alignment horizontal="left" vertical="center" indent="1"/>
    </xf>
    <xf numFmtId="165" fontId="8" fillId="0" borderId="0" xfId="12" applyNumberFormat="1" applyFont="1" applyBorder="1" applyAlignment="1">
      <alignment horizontal="left" vertical="center" indent="1"/>
    </xf>
    <xf numFmtId="165" fontId="18" fillId="0" borderId="0" xfId="12" applyNumberFormat="1" applyFont="1" applyBorder="1" applyAlignment="1">
      <alignment horizontal="left" vertical="center"/>
    </xf>
    <xf numFmtId="165" fontId="8" fillId="0" borderId="13" xfId="12" applyNumberFormat="1" applyFont="1" applyBorder="1" applyAlignment="1">
      <alignment horizontal="center"/>
    </xf>
    <xf numFmtId="165" fontId="4" fillId="0" borderId="0" xfId="12" applyNumberFormat="1" applyFont="1" applyBorder="1" applyAlignment="1">
      <alignment horizontal="left" vertical="center"/>
    </xf>
    <xf numFmtId="165" fontId="3" fillId="0" borderId="0" xfId="12" applyNumberFormat="1" applyFont="1" applyBorder="1" applyAlignment="1">
      <alignment horizontal="left" vertical="center"/>
    </xf>
    <xf numFmtId="165" fontId="3" fillId="0" borderId="0" xfId="12" applyNumberFormat="1" applyFont="1" applyBorder="1" applyAlignment="1">
      <alignment horizontal="left" vertical="center" indent="1"/>
    </xf>
    <xf numFmtId="165" fontId="16" fillId="0" borderId="21" xfId="1" applyNumberFormat="1" applyFont="1" applyBorder="1" applyAlignment="1">
      <alignment vertical="center"/>
    </xf>
    <xf numFmtId="165" fontId="16" fillId="3" borderId="21" xfId="1" applyNumberFormat="1" applyFont="1" applyFill="1" applyBorder="1" applyAlignment="1">
      <alignment vertical="center"/>
    </xf>
    <xf numFmtId="165" fontId="18" fillId="0" borderId="21" xfId="1" applyNumberFormat="1" applyFont="1" applyBorder="1" applyAlignment="1">
      <alignment vertical="center"/>
    </xf>
    <xf numFmtId="165" fontId="18" fillId="3" borderId="21" xfId="1" applyNumberFormat="1" applyFont="1" applyFill="1" applyBorder="1" applyAlignment="1">
      <alignment vertical="center"/>
    </xf>
    <xf numFmtId="165" fontId="3" fillId="3" borderId="19" xfId="9" applyNumberFormat="1" applyFont="1" applyFill="1" applyBorder="1" applyAlignment="1">
      <alignment horizontal="right"/>
    </xf>
    <xf numFmtId="165" fontId="3" fillId="0" borderId="19" xfId="9" applyNumberFormat="1" applyFont="1" applyFill="1" applyBorder="1" applyAlignment="1">
      <alignment horizontal="right"/>
    </xf>
    <xf numFmtId="165" fontId="3" fillId="0" borderId="0" xfId="9" applyNumberFormat="1" applyFont="1" applyFill="1" applyBorder="1" applyAlignment="1">
      <alignment vertical="center"/>
    </xf>
    <xf numFmtId="165" fontId="4" fillId="0" borderId="0" xfId="9" applyNumberFormat="1" applyFont="1" applyFill="1" applyBorder="1" applyAlignment="1">
      <alignment horizontal="left" vertical="center"/>
    </xf>
    <xf numFmtId="165" fontId="4" fillId="0" borderId="0" xfId="9" applyNumberFormat="1" applyFont="1" applyFill="1" applyBorder="1" applyAlignment="1">
      <alignment vertical="center"/>
    </xf>
    <xf numFmtId="165" fontId="3" fillId="0" borderId="0" xfId="9" applyNumberFormat="1" applyFont="1" applyFill="1" applyBorder="1" applyAlignment="1">
      <alignment horizontal="left" vertical="center"/>
    </xf>
    <xf numFmtId="165" fontId="3" fillId="0" borderId="0" xfId="9" applyNumberFormat="1" applyFont="1" applyFill="1" applyBorder="1" applyAlignment="1">
      <alignment horizontal="left" vertical="center" indent="1"/>
    </xf>
    <xf numFmtId="165" fontId="4" fillId="0" borderId="0" xfId="9" applyNumberFormat="1" applyFont="1" applyFill="1" applyBorder="1" applyAlignment="1">
      <alignment horizontal="left" vertical="center" indent="2"/>
    </xf>
    <xf numFmtId="165" fontId="3" fillId="0" borderId="0" xfId="4" applyNumberFormat="1" applyFont="1" applyFill="1" applyBorder="1" applyAlignment="1">
      <alignment vertical="center"/>
    </xf>
    <xf numFmtId="165" fontId="3" fillId="0" borderId="0" xfId="4" applyNumberFormat="1" applyFont="1" applyFill="1" applyBorder="1" applyAlignment="1">
      <alignment vertical="center" wrapText="1"/>
    </xf>
    <xf numFmtId="165" fontId="4" fillId="0" borderId="0" xfId="4" applyNumberFormat="1" applyFont="1" applyFill="1" applyBorder="1" applyAlignment="1">
      <alignment horizontal="left" vertical="center" indent="1"/>
    </xf>
    <xf numFmtId="165" fontId="4" fillId="0" borderId="0" xfId="4" applyNumberFormat="1" applyFont="1" applyFill="1" applyBorder="1" applyAlignment="1">
      <alignment horizontal="left" vertical="center" wrapText="1" indent="1"/>
    </xf>
    <xf numFmtId="165" fontId="8" fillId="0" borderId="0" xfId="9" applyNumberFormat="1" applyFont="1" applyBorder="1" applyAlignment="1">
      <alignment horizontal="left" vertical="center" indent="2"/>
    </xf>
    <xf numFmtId="165" fontId="8" fillId="0" borderId="0" xfId="3" applyNumberFormat="1" applyFont="1" applyBorder="1" applyAlignment="1">
      <alignment horizontal="left" vertical="center" wrapText="1" indent="2"/>
    </xf>
    <xf numFmtId="165" fontId="16" fillId="0" borderId="0" xfId="3" applyNumberFormat="1" applyFont="1" applyBorder="1" applyAlignment="1">
      <alignment horizontal="left" vertical="center" indent="1"/>
    </xf>
    <xf numFmtId="165" fontId="4" fillId="0" borderId="0" xfId="9" applyNumberFormat="1" applyFont="1" applyBorder="1" applyAlignment="1">
      <alignment horizontal="left" vertical="center" indent="2"/>
    </xf>
    <xf numFmtId="165" fontId="8" fillId="0" borderId="0" xfId="9" applyNumberFormat="1" applyFont="1" applyBorder="1" applyAlignment="1">
      <alignment horizontal="left" vertical="center" indent="3"/>
    </xf>
    <xf numFmtId="165" fontId="20" fillId="0" borderId="0" xfId="3" applyNumberFormat="1" applyFont="1" applyBorder="1" applyAlignment="1">
      <alignment horizontal="left" vertical="center" indent="1"/>
    </xf>
    <xf numFmtId="165" fontId="8" fillId="0" borderId="0" xfId="3" applyNumberFormat="1" applyFont="1" applyBorder="1" applyAlignment="1">
      <alignment horizontal="left" vertical="center" indent="3"/>
    </xf>
    <xf numFmtId="165" fontId="16" fillId="0" borderId="0" xfId="9" applyNumberFormat="1" applyFont="1" applyBorder="1" applyAlignment="1">
      <alignment horizontal="left" vertical="center" indent="1"/>
    </xf>
    <xf numFmtId="2" fontId="16" fillId="0" borderId="0" xfId="8" applyNumberFormat="1" applyFont="1" applyFill="1" applyAlignment="1">
      <alignment horizontal="left" vertical="center"/>
    </xf>
    <xf numFmtId="165" fontId="16" fillId="0" borderId="0" xfId="9" applyNumberFormat="1" applyFont="1" applyFill="1" applyBorder="1" applyAlignment="1">
      <alignment horizontal="left" vertical="center"/>
    </xf>
    <xf numFmtId="165" fontId="8" fillId="0" borderId="18" xfId="1" applyNumberFormat="1" applyFont="1" applyBorder="1" applyAlignment="1">
      <alignment vertical="center"/>
    </xf>
    <xf numFmtId="165" fontId="4" fillId="0" borderId="0" xfId="5" applyNumberFormat="1" applyFont="1" applyFill="1" applyBorder="1" applyAlignment="1">
      <alignment horizontal="left" vertical="center" wrapText="1" indent="1"/>
    </xf>
    <xf numFmtId="165" fontId="3" fillId="0" borderId="0" xfId="5" applyNumberFormat="1" applyFont="1" applyFill="1" applyBorder="1" applyAlignment="1">
      <alignment vertical="center"/>
    </xf>
    <xf numFmtId="165" fontId="3" fillId="0" borderId="0" xfId="5" applyNumberFormat="1" applyFont="1" applyFill="1" applyBorder="1" applyAlignment="1">
      <alignment horizontal="left" vertical="center" indent="1"/>
    </xf>
    <xf numFmtId="165" fontId="4" fillId="0" borderId="0" xfId="5" applyNumberFormat="1" applyFont="1" applyFill="1" applyBorder="1" applyAlignment="1">
      <alignment horizontal="left" vertical="center" indent="2"/>
    </xf>
    <xf numFmtId="165" fontId="3" fillId="0" borderId="0" xfId="5" applyNumberFormat="1" applyFont="1" applyFill="1" applyBorder="1" applyAlignment="1">
      <alignment horizontal="left" vertical="center"/>
    </xf>
    <xf numFmtId="165" fontId="3" fillId="0" borderId="0" xfId="5" applyNumberFormat="1" applyFont="1" applyFill="1" applyAlignment="1">
      <alignment horizontal="left" vertical="center" wrapText="1"/>
    </xf>
    <xf numFmtId="165" fontId="4" fillId="0" borderId="0" xfId="5" applyNumberFormat="1" applyFont="1" applyFill="1" applyAlignment="1">
      <alignment vertical="center"/>
    </xf>
    <xf numFmtId="165" fontId="4" fillId="0" borderId="0" xfId="5" applyNumberFormat="1" applyFont="1" applyFill="1" applyAlignment="1">
      <alignment horizontal="left" vertical="center" indent="1"/>
    </xf>
    <xf numFmtId="165" fontId="3" fillId="0" borderId="2" xfId="5" applyNumberFormat="1" applyFont="1" applyFill="1" applyBorder="1" applyAlignment="1">
      <alignment horizontal="left" vertical="center" wrapText="1"/>
    </xf>
    <xf numFmtId="0" fontId="4" fillId="0" borderId="1" xfId="4" applyFont="1" applyFill="1" applyBorder="1"/>
    <xf numFmtId="0" fontId="4" fillId="0" borderId="17" xfId="4" applyFont="1" applyFill="1" applyBorder="1" applyAlignment="1">
      <alignment horizontal="right" vertical="top" wrapText="1"/>
    </xf>
    <xf numFmtId="165" fontId="4" fillId="0" borderId="0" xfId="4" applyNumberFormat="1" applyFont="1" applyFill="1" applyBorder="1"/>
    <xf numFmtId="165" fontId="4" fillId="0" borderId="0" xfId="4" applyNumberFormat="1" applyFont="1" applyFill="1" applyBorder="1" applyAlignment="1">
      <alignment horizontal="right"/>
    </xf>
    <xf numFmtId="165" fontId="3" fillId="0" borderId="7" xfId="4" applyNumberFormat="1" applyFont="1" applyFill="1" applyBorder="1"/>
    <xf numFmtId="165" fontId="3" fillId="0" borderId="1" xfId="4" applyNumberFormat="1" applyFont="1" applyFill="1" applyBorder="1"/>
    <xf numFmtId="165" fontId="4" fillId="0" borderId="0" xfId="4" applyNumberFormat="1" applyFont="1" applyFill="1" applyAlignment="1">
      <alignment horizontal="right"/>
    </xf>
    <xf numFmtId="165" fontId="3" fillId="0" borderId="0" xfId="4" applyNumberFormat="1" applyFont="1" applyFill="1" applyBorder="1" applyAlignment="1">
      <alignment horizontal="left" vertical="center" wrapText="1" indent="1"/>
    </xf>
    <xf numFmtId="165" fontId="4" fillId="0" borderId="0" xfId="4" applyNumberFormat="1" applyFont="1" applyFill="1" applyBorder="1" applyAlignment="1">
      <alignment horizontal="left" vertical="center" wrapText="1" indent="2"/>
    </xf>
    <xf numFmtId="165" fontId="3" fillId="0" borderId="2" xfId="4" applyNumberFormat="1" applyFont="1" applyFill="1" applyBorder="1" applyAlignment="1">
      <alignment vertical="center"/>
    </xf>
    <xf numFmtId="165" fontId="16" fillId="0" borderId="0" xfId="9" applyNumberFormat="1" applyFont="1" applyBorder="1" applyAlignment="1">
      <alignment horizontal="left" vertical="center" wrapText="1" indent="1"/>
    </xf>
    <xf numFmtId="165" fontId="4" fillId="0" borderId="0" xfId="9" applyNumberFormat="1" applyFont="1" applyBorder="1" applyAlignment="1">
      <alignment horizontal="left" vertical="center" wrapText="1" indent="2"/>
    </xf>
    <xf numFmtId="165" fontId="16" fillId="0" borderId="0" xfId="3" applyNumberFormat="1" applyFont="1" applyBorder="1" applyAlignment="1">
      <alignment horizontal="left" vertical="center" indent="2"/>
    </xf>
    <xf numFmtId="165" fontId="20" fillId="0" borderId="0" xfId="9" applyNumberFormat="1" applyFont="1" applyBorder="1" applyAlignment="1">
      <alignment horizontal="left" vertical="center" indent="2"/>
    </xf>
    <xf numFmtId="165" fontId="4" fillId="0" borderId="0" xfId="3" applyNumberFormat="1" applyFont="1" applyBorder="1" applyAlignment="1">
      <alignment horizontal="left" vertical="center" indent="3"/>
    </xf>
    <xf numFmtId="165" fontId="20" fillId="0" borderId="0" xfId="3" applyNumberFormat="1" applyFont="1" applyBorder="1" applyAlignment="1">
      <alignment horizontal="left" vertical="center" indent="2"/>
    </xf>
    <xf numFmtId="165" fontId="16" fillId="0" borderId="2" xfId="1" applyNumberFormat="1" applyFont="1" applyBorder="1" applyAlignment="1">
      <alignment vertical="center" wrapText="1"/>
    </xf>
    <xf numFmtId="165" fontId="16" fillId="0" borderId="6" xfId="1" applyNumberFormat="1" applyFont="1" applyBorder="1" applyAlignment="1"/>
    <xf numFmtId="165" fontId="16" fillId="3" borderId="6" xfId="1" applyNumberFormat="1" applyFont="1" applyFill="1" applyBorder="1" applyAlignment="1"/>
    <xf numFmtId="165" fontId="16" fillId="0" borderId="17" xfId="1" applyNumberFormat="1" applyFont="1" applyBorder="1" applyAlignment="1"/>
    <xf numFmtId="165" fontId="16" fillId="3" borderId="17" xfId="1" applyNumberFormat="1" applyFont="1" applyFill="1" applyBorder="1" applyAlignment="1"/>
    <xf numFmtId="165" fontId="16" fillId="0" borderId="2" xfId="1" applyNumberFormat="1" applyFont="1" applyBorder="1" applyAlignment="1"/>
    <xf numFmtId="165" fontId="16" fillId="3" borderId="2" xfId="1" applyNumberFormat="1" applyFont="1" applyFill="1" applyBorder="1" applyAlignment="1"/>
    <xf numFmtId="165" fontId="8" fillId="0" borderId="0" xfId="9" applyNumberFormat="1" applyFont="1" applyBorder="1" applyAlignment="1">
      <alignment horizontal="left" vertical="center" wrapText="1" indent="2"/>
    </xf>
    <xf numFmtId="165" fontId="16" fillId="0" borderId="15" xfId="1" applyNumberFormat="1" applyFont="1" applyBorder="1" applyAlignment="1"/>
    <xf numFmtId="165" fontId="16" fillId="3" borderId="15" xfId="9" applyNumberFormat="1" applyFont="1" applyFill="1" applyBorder="1" applyAlignment="1"/>
    <xf numFmtId="165" fontId="16" fillId="3" borderId="15" xfId="1" applyNumberFormat="1" applyFont="1" applyFill="1" applyBorder="1" applyAlignment="1"/>
    <xf numFmtId="165" fontId="8" fillId="0" borderId="0" xfId="1" applyNumberFormat="1" applyFont="1" applyBorder="1" applyAlignment="1"/>
    <xf numFmtId="165" fontId="8" fillId="3" borderId="0" xfId="1" applyNumberFormat="1" applyFont="1" applyFill="1" applyBorder="1" applyAlignment="1"/>
    <xf numFmtId="165" fontId="16" fillId="4" borderId="3" xfId="1" applyNumberFormat="1" applyFont="1" applyFill="1" applyBorder="1" applyAlignment="1"/>
    <xf numFmtId="165" fontId="16" fillId="3" borderId="3" xfId="1" applyNumberFormat="1" applyFont="1" applyFill="1" applyBorder="1" applyAlignment="1"/>
    <xf numFmtId="165" fontId="16" fillId="0" borderId="3" xfId="1" applyNumberFormat="1" applyFont="1" applyBorder="1" applyAlignment="1"/>
    <xf numFmtId="165" fontId="8" fillId="0" borderId="3" xfId="1" applyNumberFormat="1" applyFont="1" applyBorder="1" applyAlignment="1"/>
    <xf numFmtId="165" fontId="8" fillId="3" borderId="3" xfId="1" applyNumberFormat="1" applyFont="1" applyFill="1" applyBorder="1" applyAlignment="1"/>
    <xf numFmtId="165" fontId="16" fillId="0" borderId="8" xfId="1" applyNumberFormat="1" applyFont="1" applyBorder="1" applyAlignment="1"/>
    <xf numFmtId="165" fontId="16" fillId="3" borderId="8" xfId="1" applyNumberFormat="1" applyFont="1" applyFill="1" applyBorder="1" applyAlignment="1"/>
    <xf numFmtId="165" fontId="8" fillId="0" borderId="1" xfId="1" applyNumberFormat="1" applyFont="1" applyBorder="1" applyAlignment="1"/>
    <xf numFmtId="165" fontId="8" fillId="3" borderId="1" xfId="1" applyNumberFormat="1" applyFont="1" applyFill="1" applyBorder="1" applyAlignment="1"/>
    <xf numFmtId="0" fontId="36" fillId="0" borderId="0" xfId="4" applyFont="1" applyFill="1"/>
    <xf numFmtId="0" fontId="3" fillId="0" borderId="0" xfId="4" applyFont="1" applyFill="1" applyBorder="1" applyAlignment="1">
      <alignment horizontal="centerContinuous" vertical="center"/>
    </xf>
    <xf numFmtId="0" fontId="43" fillId="0" borderId="0" xfId="4" applyFont="1"/>
    <xf numFmtId="165" fontId="3" fillId="0" borderId="0" xfId="9" applyNumberFormat="1" applyFont="1" applyFill="1" applyBorder="1" applyAlignment="1">
      <alignment horizontal="left" vertical="center" wrapText="1"/>
    </xf>
    <xf numFmtId="165" fontId="16" fillId="0" borderId="0" xfId="0" applyNumberFormat="1" applyFont="1" applyFill="1" applyBorder="1" applyAlignment="1">
      <alignment horizontal="left" vertical="top" wrapText="1"/>
    </xf>
    <xf numFmtId="165" fontId="8" fillId="0" borderId="0" xfId="9" applyNumberFormat="1" applyFont="1" applyFill="1" applyAlignment="1">
      <alignment horizontal="left" vertical="top" wrapText="1" indent="1"/>
    </xf>
    <xf numFmtId="165" fontId="16" fillId="0" borderId="22" xfId="0" applyNumberFormat="1" applyFont="1" applyFill="1" applyBorder="1" applyAlignment="1">
      <alignment horizontal="left" vertical="center" wrapText="1"/>
    </xf>
    <xf numFmtId="165" fontId="16" fillId="0" borderId="24" xfId="9" applyNumberFormat="1" applyFont="1" applyBorder="1" applyAlignment="1">
      <alignment horizontal="left" vertical="center" wrapText="1"/>
    </xf>
    <xf numFmtId="0" fontId="34" fillId="0" borderId="0" xfId="5" applyFont="1" applyFill="1" applyAlignment="1"/>
    <xf numFmtId="165" fontId="3" fillId="0" borderId="25" xfId="9" applyNumberFormat="1" applyFont="1" applyFill="1" applyBorder="1" applyAlignment="1">
      <alignment horizontal="right"/>
    </xf>
    <xf numFmtId="165" fontId="3" fillId="3" borderId="25" xfId="9" applyNumberFormat="1" applyFont="1" applyFill="1" applyBorder="1" applyAlignment="1">
      <alignment horizontal="right"/>
    </xf>
    <xf numFmtId="0" fontId="3" fillId="0" borderId="0" xfId="4" applyFont="1" applyBorder="1" applyAlignment="1">
      <alignment horizontal="left"/>
    </xf>
    <xf numFmtId="49" fontId="7" fillId="2" borderId="0" xfId="4" applyNumberFormat="1" applyFont="1" applyFill="1" applyBorder="1" applyAlignment="1">
      <alignment horizontal="right"/>
    </xf>
    <xf numFmtId="165" fontId="3" fillId="3" borderId="17" xfId="4" applyNumberFormat="1" applyFont="1" applyFill="1" applyBorder="1" applyAlignment="1">
      <alignment horizontal="right"/>
    </xf>
    <xf numFmtId="0" fontId="4" fillId="0" borderId="23" xfId="4" applyFont="1" applyBorder="1" applyAlignment="1">
      <alignment vertical="top"/>
    </xf>
    <xf numFmtId="0" fontId="4" fillId="3" borderId="23" xfId="4" applyFont="1" applyFill="1" applyBorder="1" applyAlignment="1">
      <alignment horizontal="right" vertical="top" wrapText="1"/>
    </xf>
    <xf numFmtId="0" fontId="4" fillId="2" borderId="23" xfId="4" applyFont="1" applyFill="1" applyBorder="1" applyAlignment="1">
      <alignment horizontal="right" vertical="top" wrapText="1"/>
    </xf>
    <xf numFmtId="0" fontId="3" fillId="0" borderId="26" xfId="4" applyFont="1" applyBorder="1"/>
    <xf numFmtId="0" fontId="3" fillId="0" borderId="26" xfId="4" applyNumberFormat="1" applyFont="1" applyBorder="1" applyAlignment="1">
      <alignment horizontal="left"/>
    </xf>
    <xf numFmtId="166" fontId="3" fillId="3" borderId="26" xfId="4" applyNumberFormat="1" applyFont="1" applyFill="1" applyBorder="1" applyAlignment="1">
      <alignment horizontal="right"/>
    </xf>
    <xf numFmtId="166" fontId="3" fillId="2" borderId="26" xfId="4" applyNumberFormat="1" applyFont="1" applyFill="1" applyBorder="1" applyAlignment="1">
      <alignment horizontal="right"/>
    </xf>
    <xf numFmtId="165" fontId="3" fillId="0" borderId="16" xfId="9" applyNumberFormat="1" applyFont="1" applyFill="1" applyBorder="1" applyAlignment="1">
      <alignment horizontal="left" wrapText="1"/>
    </xf>
    <xf numFmtId="165" fontId="5" fillId="3" borderId="17" xfId="4" applyNumberFormat="1" applyFont="1" applyFill="1" applyBorder="1" applyAlignment="1">
      <alignment horizontal="right" vertical="top"/>
    </xf>
    <xf numFmtId="165" fontId="3" fillId="3" borderId="17" xfId="4" applyNumberFormat="1" applyFont="1" applyFill="1" applyBorder="1" applyAlignment="1">
      <alignment horizontal="right" vertical="center"/>
    </xf>
    <xf numFmtId="165" fontId="16" fillId="4" borderId="17" xfId="0" applyNumberFormat="1" applyFont="1" applyFill="1" applyBorder="1" applyAlignment="1">
      <alignment vertical="center"/>
    </xf>
    <xf numFmtId="165" fontId="3" fillId="3" borderId="0" xfId="4" applyNumberFormat="1" applyFont="1" applyFill="1" applyBorder="1" applyAlignment="1">
      <alignment horizontal="right" vertical="center"/>
    </xf>
    <xf numFmtId="165" fontId="4" fillId="0" borderId="19" xfId="9" applyNumberFormat="1" applyFont="1" applyFill="1" applyBorder="1" applyAlignment="1">
      <alignment horizontal="right"/>
    </xf>
    <xf numFmtId="165" fontId="4" fillId="3" borderId="19" xfId="9" applyNumberFormat="1" applyFont="1" applyFill="1" applyBorder="1" applyAlignment="1">
      <alignment horizontal="right"/>
    </xf>
    <xf numFmtId="165" fontId="16" fillId="0" borderId="23" xfId="1" applyNumberFormat="1" applyFont="1" applyBorder="1" applyAlignment="1"/>
    <xf numFmtId="0" fontId="8" fillId="4" borderId="0" xfId="0" applyFont="1" applyFill="1" applyAlignment="1">
      <alignment horizontal="left"/>
    </xf>
    <xf numFmtId="0" fontId="8" fillId="4" borderId="0" xfId="0" applyFont="1" applyFill="1" applyAlignment="1">
      <alignment horizontal="left" wrapText="1"/>
    </xf>
    <xf numFmtId="0" fontId="8" fillId="4" borderId="0" xfId="0" applyFont="1" applyFill="1" applyAlignment="1">
      <alignment horizontal="left" vertical="top" wrapText="1"/>
    </xf>
    <xf numFmtId="0" fontId="8" fillId="4" borderId="0" xfId="0" applyFont="1" applyFill="1" applyAlignment="1">
      <alignment horizontal="left" vertical="top"/>
    </xf>
    <xf numFmtId="0" fontId="8" fillId="4" borderId="0" xfId="0" applyFont="1" applyFill="1"/>
    <xf numFmtId="0" fontId="0" fillId="0" borderId="0" xfId="0" applyAlignment="1">
      <alignment wrapText="1"/>
    </xf>
    <xf numFmtId="165" fontId="16" fillId="0" borderId="12" xfId="12" applyNumberFormat="1" applyFont="1" applyBorder="1" applyAlignment="1">
      <alignment horizontal="left" vertical="center" wrapText="1"/>
    </xf>
    <xf numFmtId="165" fontId="3" fillId="3" borderId="12" xfId="3" applyNumberFormat="1" applyFont="1" applyFill="1" applyBorder="1" applyAlignment="1">
      <alignment horizontal="left" vertical="center" wrapText="1"/>
    </xf>
    <xf numFmtId="165" fontId="8" fillId="0" borderId="0" xfId="9" applyNumberFormat="1" applyFont="1" applyBorder="1" applyAlignment="1">
      <alignment horizontal="left" vertical="center"/>
    </xf>
    <xf numFmtId="0" fontId="16" fillId="0" borderId="0" xfId="8" applyFont="1" applyBorder="1" applyAlignment="1">
      <alignment horizontal="left" vertical="center" wrapText="1"/>
    </xf>
    <xf numFmtId="165" fontId="8" fillId="0" borderId="1" xfId="0" applyNumberFormat="1" applyFont="1" applyFill="1" applyBorder="1" applyAlignment="1">
      <alignment horizontal="left" vertical="top" wrapText="1"/>
    </xf>
    <xf numFmtId="0" fontId="16" fillId="0" borderId="0" xfId="8" applyFont="1" applyFill="1" applyAlignment="1">
      <alignment vertical="center" wrapText="1"/>
    </xf>
    <xf numFmtId="0" fontId="0" fillId="0" borderId="0" xfId="0" applyFont="1" applyAlignment="1">
      <alignment vertical="center" wrapText="1"/>
    </xf>
    <xf numFmtId="165" fontId="8" fillId="0" borderId="0" xfId="9" applyNumberFormat="1" applyFont="1" applyBorder="1" applyAlignment="1">
      <alignment horizontal="left" vertical="top"/>
    </xf>
    <xf numFmtId="0" fontId="42" fillId="0" borderId="0" xfId="0" applyFont="1" applyAlignment="1">
      <alignment horizontal="left"/>
    </xf>
    <xf numFmtId="0" fontId="4" fillId="0" borderId="0" xfId="4" applyFont="1" applyFill="1" applyAlignment="1">
      <alignment wrapText="1"/>
    </xf>
    <xf numFmtId="0" fontId="16" fillId="0" borderId="0" xfId="9" applyFont="1" applyAlignment="1">
      <alignment horizontal="left" vertical="top" wrapText="1"/>
    </xf>
    <xf numFmtId="0" fontId="16" fillId="0" borderId="0" xfId="8" applyFont="1" applyFill="1" applyAlignment="1">
      <alignment horizontal="left" vertical="center" wrapText="1"/>
    </xf>
    <xf numFmtId="165" fontId="3" fillId="3" borderId="12" xfId="3" applyNumberFormat="1" applyFont="1" applyFill="1" applyBorder="1" applyAlignment="1">
      <alignment vertical="center" wrapText="1"/>
    </xf>
    <xf numFmtId="165" fontId="16" fillId="0" borderId="0" xfId="9" applyNumberFormat="1" applyFont="1" applyAlignment="1">
      <alignment horizontal="left" vertical="center" wrapText="1" indent="1"/>
    </xf>
    <xf numFmtId="165" fontId="8" fillId="0" borderId="0" xfId="3" applyNumberFormat="1" applyFont="1" applyBorder="1" applyAlignment="1">
      <alignment horizontal="left" vertical="center" wrapText="1" indent="3"/>
    </xf>
  </cellXfs>
  <cellStyles count="14">
    <cellStyle name="Comma 2" xfId="1"/>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600"/>
      <color rgb="FFE6E6E6"/>
      <color rgb="FFE6E617"/>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7</xdr:col>
      <xdr:colOff>0</xdr:colOff>
      <xdr:row>10</xdr:row>
      <xdr:rowOff>0</xdr:rowOff>
    </xdr:from>
    <xdr:to>
      <xdr:col>12</xdr:col>
      <xdr:colOff>473547</xdr:colOff>
      <xdr:row>18</xdr:row>
      <xdr:rowOff>331</xdr:rowOff>
    </xdr:to>
    <xdr:sp macro="" textlink="">
      <xdr:nvSpPr>
        <xdr:cNvPr id="2" name="TextBox 1"/>
        <xdr:cNvSpPr txBox="1"/>
      </xdr:nvSpPr>
      <xdr:spPr>
        <a:xfrm>
          <a:off x="7043530" y="1967948"/>
          <a:ext cx="3587808" cy="188214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t>Font:</a:t>
          </a:r>
          <a:r>
            <a:rPr lang="en-AU" sz="1100"/>
            <a:t> Arial 8pt (minimum is 7.5 pt)</a:t>
          </a:r>
        </a:p>
        <a:p>
          <a:pPr marL="0" marR="0" indent="0" defTabSz="914400" eaLnBrk="1" fontAlgn="auto" latinLnBrk="0" hangingPunct="1">
            <a:lnSpc>
              <a:spcPct val="100000"/>
            </a:lnSpc>
            <a:spcBef>
              <a:spcPts val="0"/>
            </a:spcBef>
            <a:spcAft>
              <a:spcPts val="0"/>
            </a:spcAft>
            <a:buClrTx/>
            <a:buSzTx/>
            <a:buFontTx/>
            <a:buNone/>
            <a:tabLst/>
            <a:defRPr/>
          </a:pPr>
          <a:endParaRPr lang="en-AU" sz="1100"/>
        </a:p>
        <a:p>
          <a:pPr marL="0" marR="0" indent="0" defTabSz="914400" eaLnBrk="1" fontAlgn="auto" latinLnBrk="0" hangingPunct="1">
            <a:lnSpc>
              <a:spcPct val="100000"/>
            </a:lnSpc>
            <a:spcBef>
              <a:spcPts val="0"/>
            </a:spcBef>
            <a:spcAft>
              <a:spcPts val="0"/>
            </a:spcAft>
            <a:buClrTx/>
            <a:buSzTx/>
            <a:buFontTx/>
            <a:buNone/>
            <a:tabLst/>
            <a:defRPr/>
          </a:pPr>
          <a:r>
            <a:rPr lang="en-AU" sz="1100" b="1"/>
            <a:t>Format</a:t>
          </a:r>
          <a:r>
            <a:rPr lang="en-AU" sz="1100" b="1" baseline="0"/>
            <a:t> tip: </a:t>
          </a:r>
          <a:r>
            <a:rPr lang="en-AU" sz="1100" baseline="0"/>
            <a:t>Do not increase the width of the table as it has been sized to fit B5 margins. Delete lines if not required.</a:t>
          </a:r>
        </a:p>
        <a:p>
          <a:pPr marL="0" marR="0" indent="0" defTabSz="914400" eaLnBrk="1" fontAlgn="auto" latinLnBrk="0" hangingPunct="1">
            <a:lnSpc>
              <a:spcPct val="100000"/>
            </a:lnSpc>
            <a:spcBef>
              <a:spcPts val="0"/>
            </a:spcBef>
            <a:spcAft>
              <a:spcPts val="0"/>
            </a:spcAft>
            <a:buClrTx/>
            <a:buSzTx/>
            <a:buFontTx/>
            <a:buNone/>
            <a:tabLst/>
            <a:defRPr/>
          </a:pPr>
          <a:endParaRPr lang="en-AU" sz="1100"/>
        </a:p>
        <a:p>
          <a:pPr marL="0" marR="0" indent="0" defTabSz="914400" eaLnBrk="1" fontAlgn="auto" latinLnBrk="0" hangingPunct="1">
            <a:lnSpc>
              <a:spcPct val="100000"/>
            </a:lnSpc>
            <a:spcBef>
              <a:spcPts val="0"/>
            </a:spcBef>
            <a:spcAft>
              <a:spcPts val="0"/>
            </a:spcAft>
            <a:buClrTx/>
            <a:buSzTx/>
            <a:buFontTx/>
            <a:buNone/>
            <a:tabLst/>
            <a:defRPr/>
          </a:pPr>
          <a:r>
            <a:rPr lang="en-AU" sz="1100"/>
            <a:t>This table is to be</a:t>
          </a:r>
          <a:r>
            <a:rPr lang="en-AU" sz="1100" baseline="0"/>
            <a:t> prepared on a </a:t>
          </a:r>
          <a:r>
            <a:rPr lang="en-AU" sz="1100" u="sng" baseline="0"/>
            <a:t>resourcing (i.e. appropriations/cash available) basis</a:t>
          </a:r>
          <a:r>
            <a:rPr lang="en-AU" sz="1100" baseline="0"/>
            <a:t> - please refer to the  </a:t>
          </a:r>
          <a:r>
            <a:rPr lang="en-AU" sz="1100" i="1" baseline="0"/>
            <a:t>Guide to preparing the 2016-17 Portfolio Budget Statements </a:t>
          </a:r>
          <a:r>
            <a:rPr lang="en-AU" sz="1100" baseline="0"/>
            <a:t>for guidance on what CBMS accounts and annual report figures should be used to prepare this table. </a:t>
          </a:r>
        </a:p>
        <a:p>
          <a:pPr marL="0" marR="0" indent="0" defTabSz="914400" eaLnBrk="1" fontAlgn="auto" latinLnBrk="0" hangingPunct="1">
            <a:lnSpc>
              <a:spcPct val="100000"/>
            </a:lnSpc>
            <a:spcBef>
              <a:spcPts val="0"/>
            </a:spcBef>
            <a:spcAft>
              <a:spcPts val="0"/>
            </a:spcAft>
            <a:buClrTx/>
            <a:buSzTx/>
            <a:buFontTx/>
            <a:buNone/>
            <a:tabLst/>
            <a:defRPr/>
          </a:pPr>
          <a:endParaRPr lang="en-AU" sz="1100" baseline="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51</xdr:row>
      <xdr:rowOff>0</xdr:rowOff>
    </xdr:from>
    <xdr:to>
      <xdr:col>5</xdr:col>
      <xdr:colOff>99060</xdr:colOff>
      <xdr:row>56</xdr:row>
      <xdr:rowOff>127635</xdr:rowOff>
    </xdr:to>
    <xdr:sp macro="" textlink="">
      <xdr:nvSpPr>
        <xdr:cNvPr id="2" name="TextBox 1"/>
        <xdr:cNvSpPr txBox="1"/>
      </xdr:nvSpPr>
      <xdr:spPr>
        <a:xfrm>
          <a:off x="0" y="8496300"/>
          <a:ext cx="4229100" cy="813435"/>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u="sng"/>
            <a:t>Not for publication</a:t>
          </a:r>
        </a:p>
        <a:p>
          <a:r>
            <a:rPr lang="en-AU" sz="1100" b="1"/>
            <a:t>Format tip</a:t>
          </a:r>
          <a:r>
            <a:rPr lang="en-AU" sz="1100"/>
            <a:t>: do not increase the width</a:t>
          </a:r>
          <a:r>
            <a:rPr lang="en-AU" sz="1100" baseline="0"/>
            <a:t> of the table as it has been sized to fit B5 margins.</a:t>
          </a:r>
        </a:p>
        <a:p>
          <a:r>
            <a:rPr lang="en-AU" sz="1100"/>
            <a:t>Delete</a:t>
          </a:r>
          <a:r>
            <a:rPr lang="en-AU" sz="1100" baseline="0"/>
            <a:t> lines if not required.</a:t>
          </a:r>
          <a:endParaRPr lang="en-AU"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53340</xdr:colOff>
      <xdr:row>77</xdr:row>
      <xdr:rowOff>22860</xdr:rowOff>
    </xdr:from>
    <xdr:to>
      <xdr:col>8</xdr:col>
      <xdr:colOff>62865</xdr:colOff>
      <xdr:row>91</xdr:row>
      <xdr:rowOff>93345</xdr:rowOff>
    </xdr:to>
    <xdr:sp macro="" textlink="">
      <xdr:nvSpPr>
        <xdr:cNvPr id="3" name="TextBox 2"/>
        <xdr:cNvSpPr txBox="1"/>
      </xdr:nvSpPr>
      <xdr:spPr>
        <a:xfrm>
          <a:off x="1874520" y="12649200"/>
          <a:ext cx="3964305" cy="1990725"/>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u="sng"/>
            <a:t>Not for publication</a:t>
          </a:r>
        </a:p>
        <a:p>
          <a:r>
            <a:rPr lang="en-AU" sz="1100" b="1"/>
            <a:t>Format tip</a:t>
          </a:r>
          <a:r>
            <a:rPr lang="en-AU" sz="1100"/>
            <a:t>:  do not increase the width of the table as it has been sized to fit B5 margins.</a:t>
          </a:r>
        </a:p>
        <a:p>
          <a:endParaRPr lang="en-AU" sz="1100"/>
        </a:p>
        <a:p>
          <a:r>
            <a:rPr lang="en-AU" sz="1100"/>
            <a:t>Delete lines if not required.</a:t>
          </a:r>
        </a:p>
        <a:p>
          <a:endParaRPr lang="en-AU" sz="1100"/>
        </a:p>
        <a:p>
          <a:r>
            <a:rPr lang="en-AU" sz="1100"/>
            <a:t>Section 35</a:t>
          </a:r>
          <a:r>
            <a:rPr lang="en-AU" sz="1100" baseline="0"/>
            <a:t> of RMG125 requires cash flows to/from the Official Public Account (including appropriations drawn down for payment to corporate entities) to be shown as adjustments to administered cash held by an entity, rather than as cash flows relating to operating or other activities. </a:t>
          </a:r>
          <a:endParaRPr lang="en-AU"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0</xdr:colOff>
      <xdr:row>3</xdr:row>
      <xdr:rowOff>0</xdr:rowOff>
    </xdr:from>
    <xdr:to>
      <xdr:col>17</xdr:col>
      <xdr:colOff>28575</xdr:colOff>
      <xdr:row>5</xdr:row>
      <xdr:rowOff>0</xdr:rowOff>
    </xdr:to>
    <xdr:sp macro="" textlink="">
      <xdr:nvSpPr>
        <xdr:cNvPr id="2" name="TextBox 1"/>
        <xdr:cNvSpPr txBox="1"/>
      </xdr:nvSpPr>
      <xdr:spPr>
        <a:xfrm>
          <a:off x="8839200" y="579120"/>
          <a:ext cx="3152775" cy="187452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a:p>
          <a:endParaRPr lang="en-AU" sz="1100"/>
        </a:p>
        <a:p>
          <a:r>
            <a:rPr lang="en-AU" sz="1100"/>
            <a:t>These tables should</a:t>
          </a:r>
          <a:r>
            <a:rPr lang="en-AU" sz="1100" baseline="0"/>
            <a:t> be prepared on an </a:t>
          </a:r>
          <a:r>
            <a:rPr lang="en-AU" sz="1100" u="sng" baseline="0"/>
            <a:t>expense basis</a:t>
          </a:r>
          <a:r>
            <a:rPr lang="en-AU" sz="1100" u="none" baseline="0"/>
            <a:t> and total expenses across all outcomes  should reconcile to total expenses  in the budgeted Statement of Comprehensive Income for both administered and departmental. </a:t>
          </a:r>
        </a:p>
        <a:p>
          <a:endParaRPr lang="en-AU" sz="1100" u="none" baseline="0"/>
        </a:p>
        <a:p>
          <a:r>
            <a:rPr lang="en-AU" sz="1100" u="none" baseline="0"/>
            <a:t>Please see the </a:t>
          </a:r>
          <a:r>
            <a:rPr lang="en-AU" sz="1100" i="1" u="none" baseline="0"/>
            <a:t>Guide to preparing the 2016-17 Portfolio Budget Statements</a:t>
          </a:r>
          <a:r>
            <a:rPr lang="en-AU" sz="1100" i="0" u="none" baseline="0"/>
            <a:t> for further guidance. </a:t>
          </a:r>
          <a:endParaRPr lang="en-AU"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0</xdr:colOff>
      <xdr:row>3</xdr:row>
      <xdr:rowOff>0</xdr:rowOff>
    </xdr:from>
    <xdr:to>
      <xdr:col>17</xdr:col>
      <xdr:colOff>28575</xdr:colOff>
      <xdr:row>5</xdr:row>
      <xdr:rowOff>0</xdr:rowOff>
    </xdr:to>
    <xdr:sp macro="" textlink="">
      <xdr:nvSpPr>
        <xdr:cNvPr id="2" name="TextBox 1"/>
        <xdr:cNvSpPr txBox="1"/>
      </xdr:nvSpPr>
      <xdr:spPr>
        <a:xfrm>
          <a:off x="8636000" y="838200"/>
          <a:ext cx="3235325" cy="128905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a:p>
          <a:endParaRPr lang="en-AU" sz="1100"/>
        </a:p>
        <a:p>
          <a:r>
            <a:rPr lang="en-AU" sz="1100"/>
            <a:t>These tables should</a:t>
          </a:r>
          <a:r>
            <a:rPr lang="en-AU" sz="1100" baseline="0"/>
            <a:t> be prepared on an </a:t>
          </a:r>
          <a:r>
            <a:rPr lang="en-AU" sz="1100" u="sng" baseline="0"/>
            <a:t>expense basis</a:t>
          </a:r>
          <a:r>
            <a:rPr lang="en-AU" sz="1100" u="none" baseline="0"/>
            <a:t> and total expenses across all outcomes  should reconcile to total expenses  in the budgeted Statement of Comprehensive Income for both administered and departmental. </a:t>
          </a:r>
        </a:p>
        <a:p>
          <a:endParaRPr lang="en-AU" sz="1100" u="none" baseline="0"/>
        </a:p>
        <a:p>
          <a:r>
            <a:rPr lang="en-AU" sz="1100" u="none" baseline="0"/>
            <a:t>Please see the </a:t>
          </a:r>
          <a:r>
            <a:rPr lang="en-AU" sz="1100" i="1" u="none" baseline="0"/>
            <a:t>Guide to preparing the 2016-17 Portfolio Budget Statements</a:t>
          </a:r>
          <a:r>
            <a:rPr lang="en-AU" sz="1100" i="0" u="none" baseline="0"/>
            <a:t> for further guidance. </a:t>
          </a:r>
          <a:endParaRPr lang="en-AU"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114300</xdr:colOff>
      <xdr:row>30</xdr:row>
      <xdr:rowOff>0</xdr:rowOff>
    </xdr:from>
    <xdr:to>
      <xdr:col>6</xdr:col>
      <xdr:colOff>276225</xdr:colOff>
      <xdr:row>32</xdr:row>
      <xdr:rowOff>561975</xdr:rowOff>
    </xdr:to>
    <xdr:sp macro="" textlink="">
      <xdr:nvSpPr>
        <xdr:cNvPr id="2" name="Right Brace 1"/>
        <xdr:cNvSpPr/>
      </xdr:nvSpPr>
      <xdr:spPr>
        <a:xfrm>
          <a:off x="4648200" y="6838950"/>
          <a:ext cx="161925" cy="2019300"/>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AU"/>
        </a:p>
      </xdr:txBody>
    </xdr:sp>
    <xdr:clientData/>
  </xdr:twoCellAnchor>
  <xdr:twoCellAnchor>
    <xdr:from>
      <xdr:col>7</xdr:col>
      <xdr:colOff>180975</xdr:colOff>
      <xdr:row>27</xdr:row>
      <xdr:rowOff>1</xdr:rowOff>
    </xdr:from>
    <xdr:to>
      <xdr:col>13</xdr:col>
      <xdr:colOff>285750</xdr:colOff>
      <xdr:row>34</xdr:row>
      <xdr:rowOff>704851</xdr:rowOff>
    </xdr:to>
    <xdr:sp macro="" textlink="">
      <xdr:nvSpPr>
        <xdr:cNvPr id="3" name="TextBox 2"/>
        <xdr:cNvSpPr txBox="1"/>
      </xdr:nvSpPr>
      <xdr:spPr>
        <a:xfrm>
          <a:off x="5248275" y="6105526"/>
          <a:ext cx="3305175" cy="3467100"/>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r>
            <a:rPr lang="en-AU" sz="1100">
              <a:solidFill>
                <a:srgbClr val="FF0000"/>
              </a:solidFill>
            </a:rPr>
            <a:t>Entities </a:t>
          </a:r>
          <a:r>
            <a:rPr lang="en-AU" sz="1100" b="1" u="sng">
              <a:solidFill>
                <a:srgbClr val="FF0000"/>
              </a:solidFill>
            </a:rPr>
            <a:t>must</a:t>
          </a:r>
          <a:r>
            <a:rPr lang="en-AU" sz="1100" b="0" u="none">
              <a:solidFill>
                <a:srgbClr val="FF0000"/>
              </a:solidFill>
            </a:rPr>
            <a:t> include this note where they are in receipt of a Departmental Capital Budget (DCB) or Collection Development Acquisition Budget for designated</a:t>
          </a:r>
          <a:r>
            <a:rPr lang="en-AU" sz="1100" b="0" u="none" baseline="0">
              <a:solidFill>
                <a:srgbClr val="FF0000"/>
              </a:solidFill>
            </a:rPr>
            <a:t> Collection Institutions. </a:t>
          </a:r>
        </a:p>
        <a:p>
          <a:endParaRPr lang="en-AU" sz="1100" b="0" u="none" baseline="0">
            <a:solidFill>
              <a:srgbClr val="FF0000"/>
            </a:solidFill>
          </a:endParaRPr>
        </a:p>
        <a:p>
          <a:r>
            <a:rPr lang="en-AU" sz="1100" b="1" u="sng" baseline="0">
              <a:solidFill>
                <a:srgbClr val="FF0000"/>
              </a:solidFill>
            </a:rPr>
            <a:t>Only</a:t>
          </a:r>
          <a:r>
            <a:rPr lang="en-AU" sz="1100" b="0" u="none" baseline="0">
              <a:solidFill>
                <a:srgbClr val="FF0000"/>
              </a:solidFill>
            </a:rPr>
            <a:t> depreciation/amortisation expenses are to be shown here.  Other expenses or revenue </a:t>
          </a:r>
          <a:r>
            <a:rPr lang="en-AU" sz="1100" b="1" u="sng" baseline="0">
              <a:solidFill>
                <a:srgbClr val="FF0000"/>
              </a:solidFill>
            </a:rPr>
            <a:t>must not</a:t>
          </a:r>
          <a:r>
            <a:rPr lang="en-AU" sz="1100" b="0" u="sng" baseline="0">
              <a:solidFill>
                <a:srgbClr val="FF0000"/>
              </a:solidFill>
            </a:rPr>
            <a:t> </a:t>
          </a:r>
          <a:r>
            <a:rPr lang="en-AU" sz="1100" b="0" u="none" baseline="0">
              <a:solidFill>
                <a:srgbClr val="FF0000"/>
              </a:solidFill>
            </a:rPr>
            <a:t>be shown here.  </a:t>
          </a:r>
        </a:p>
        <a:p>
          <a:endParaRPr lang="en-AU" sz="1100" b="0" u="none" baseline="0">
            <a:solidFill>
              <a:srgbClr val="FF0000"/>
            </a:solidFill>
          </a:endParaRPr>
        </a:p>
        <a:p>
          <a:r>
            <a:rPr lang="en-AU" sz="1100" b="0" u="none" baseline="0">
              <a:solidFill>
                <a:srgbClr val="FF0000"/>
              </a:solidFill>
            </a:rPr>
            <a:t>Some entities may be required to exclude depreciation/amortisation expenses relating to externally/cost recovery funded assets - please refer to the equivalent note below the Statement of Comprehensive Income in the 2015-65 PBS for depreciation/amortisation expense amounts (related to specific operations) to be excluded. </a:t>
          </a:r>
        </a:p>
        <a:p>
          <a:endParaRPr lang="en-AU" sz="1100" b="0" u="none" baseline="0">
            <a:solidFill>
              <a:srgbClr val="FF0000"/>
            </a:solidFill>
          </a:endParaRPr>
        </a:p>
        <a:p>
          <a:r>
            <a:rPr lang="en-AU" sz="1100" baseline="0">
              <a:solidFill>
                <a:srgbClr val="FF0000"/>
              </a:solidFill>
              <a:latin typeface="+mn-lt"/>
              <a:ea typeface="+mn-ea"/>
              <a:cs typeface="+mn-cs"/>
            </a:rPr>
            <a:t>Refer to </a:t>
          </a:r>
          <a:r>
            <a:rPr lang="en-AU" sz="1100" i="1" baseline="0">
              <a:solidFill>
                <a:srgbClr val="FF0000"/>
              </a:solidFill>
              <a:latin typeface="+mn-lt"/>
              <a:ea typeface="+mn-ea"/>
              <a:cs typeface="+mn-cs"/>
            </a:rPr>
            <a:t>Finance Brief 39: Reporting of Net Cash Appropriation Arrangements</a:t>
          </a:r>
          <a:endParaRPr lang="en-AU" i="1">
            <a:solidFill>
              <a:srgbClr val="FF0000"/>
            </a:solidFill>
          </a:endParaRPr>
        </a:p>
        <a:p>
          <a:r>
            <a:rPr lang="en-AU" sz="1100" b="0" u="none" baseline="0">
              <a:solidFill>
                <a:srgbClr val="FF0000"/>
              </a:solidFill>
            </a:rPr>
            <a:t> </a:t>
          </a:r>
          <a:endParaRPr lang="en-AU" sz="1100">
            <a:solidFill>
              <a:srgbClr val="FF0000"/>
            </a:solidFill>
          </a:endParaRPr>
        </a:p>
      </xdr:txBody>
    </xdr:sp>
    <xdr:clientData/>
  </xdr:twoCellAnchor>
  <xdr:twoCellAnchor>
    <xdr:from>
      <xdr:col>10</xdr:col>
      <xdr:colOff>0</xdr:colOff>
      <xdr:row>0</xdr:row>
      <xdr:rowOff>0</xdr:rowOff>
    </xdr:from>
    <xdr:to>
      <xdr:col>16</xdr:col>
      <xdr:colOff>491490</xdr:colOff>
      <xdr:row>10</xdr:row>
      <xdr:rowOff>133350</xdr:rowOff>
    </xdr:to>
    <xdr:sp macro="" textlink="">
      <xdr:nvSpPr>
        <xdr:cNvPr id="4" name="TextBox 3"/>
        <xdr:cNvSpPr txBox="1"/>
      </xdr:nvSpPr>
      <xdr:spPr>
        <a:xfrm>
          <a:off x="6926580" y="274320"/>
          <a:ext cx="3783330" cy="229743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p>
        <a:p>
          <a:endParaRPr lang="en-AU" sz="1100"/>
        </a:p>
        <a:p>
          <a:r>
            <a:rPr lang="en-AU" sz="1100"/>
            <a:t>The line items shown below</a:t>
          </a:r>
          <a:r>
            <a:rPr lang="en-AU" sz="1100" baseline="0"/>
            <a:t>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aseline="0"/>
        </a:p>
        <a:p>
          <a:r>
            <a:rPr lang="en-AU" sz="1100" baseline="0"/>
            <a:t>Agencies may choose to include additional line items in the PBS, particularly if a particular expense or revenue is material  or is of public interest, for example, types of taxes collected, however this table should generally fit on one page (including the net cash note).</a:t>
          </a:r>
          <a:endParaRPr lang="en-AU"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35</xdr:row>
      <xdr:rowOff>0</xdr:rowOff>
    </xdr:from>
    <xdr:to>
      <xdr:col>15</xdr:col>
      <xdr:colOff>481965</xdr:colOff>
      <xdr:row>40</xdr:row>
      <xdr:rowOff>118110</xdr:rowOff>
    </xdr:to>
    <xdr:sp macro="" textlink="">
      <xdr:nvSpPr>
        <xdr:cNvPr id="3" name="TextBox 2"/>
        <xdr:cNvSpPr txBox="1"/>
      </xdr:nvSpPr>
      <xdr:spPr>
        <a:xfrm>
          <a:off x="5760720" y="8267700"/>
          <a:ext cx="4322445" cy="148971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u="sng"/>
            <a:t>Not for publication</a:t>
          </a:r>
          <a:endParaRPr lang="en-AU" sz="1100" u="sng" baseline="0"/>
        </a:p>
        <a:p>
          <a:r>
            <a:rPr lang="en-AU" sz="1100" b="1"/>
            <a:t>Format tip</a:t>
          </a:r>
          <a:r>
            <a:rPr lang="en-AU" sz="1100"/>
            <a:t>:  do not increase the width of the table as it has been sized to fit B5 margins</a:t>
          </a:r>
        </a:p>
        <a:p>
          <a:endParaRPr lang="en-AU" sz="1100"/>
        </a:p>
        <a:p>
          <a:r>
            <a:rPr lang="en-AU" sz="1100"/>
            <a:t>Delete</a:t>
          </a:r>
          <a:r>
            <a:rPr lang="en-AU" sz="1100" baseline="0"/>
            <a:t> lines if not required. </a:t>
          </a:r>
        </a:p>
        <a:p>
          <a:endParaRPr lang="en-AU" sz="1100" baseline="0"/>
        </a:p>
        <a:p>
          <a:r>
            <a:rPr lang="en-AU" sz="1100" baseline="0"/>
            <a:t>The 'Attributed to non-controlling interest' disclosure is not required if an entity does not have a non-controlling interest. </a:t>
          </a:r>
          <a:endParaRPr lang="en-AU"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209550</xdr:colOff>
      <xdr:row>12</xdr:row>
      <xdr:rowOff>19050</xdr:rowOff>
    </xdr:from>
    <xdr:to>
      <xdr:col>6</xdr:col>
      <xdr:colOff>381000</xdr:colOff>
      <xdr:row>13</xdr:row>
      <xdr:rowOff>0</xdr:rowOff>
    </xdr:to>
    <xdr:sp macro="" textlink="">
      <xdr:nvSpPr>
        <xdr:cNvPr id="2" name="Right Brace 1"/>
        <xdr:cNvSpPr/>
      </xdr:nvSpPr>
      <xdr:spPr>
        <a:xfrm>
          <a:off x="4829175" y="4552950"/>
          <a:ext cx="171450" cy="12382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AU"/>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289560</xdr:colOff>
      <xdr:row>3</xdr:row>
      <xdr:rowOff>15240</xdr:rowOff>
    </xdr:from>
    <xdr:to>
      <xdr:col>6</xdr:col>
      <xdr:colOff>432435</xdr:colOff>
      <xdr:row>11</xdr:row>
      <xdr:rowOff>93345</xdr:rowOff>
    </xdr:to>
    <xdr:sp macro="" textlink="">
      <xdr:nvSpPr>
        <xdr:cNvPr id="17" name="Right Brace 16"/>
        <xdr:cNvSpPr/>
      </xdr:nvSpPr>
      <xdr:spPr>
        <a:xfrm>
          <a:off x="4930140" y="807720"/>
          <a:ext cx="142875" cy="1602105"/>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lang="en-AU" sz="1100"/>
        </a:p>
      </xdr:txBody>
    </xdr:sp>
    <xdr:clientData/>
  </xdr:twoCellAnchor>
  <xdr:twoCellAnchor>
    <xdr:from>
      <xdr:col>6</xdr:col>
      <xdr:colOff>297180</xdr:colOff>
      <xdr:row>12</xdr:row>
      <xdr:rowOff>22860</xdr:rowOff>
    </xdr:from>
    <xdr:to>
      <xdr:col>6</xdr:col>
      <xdr:colOff>497205</xdr:colOff>
      <xdr:row>17</xdr:row>
      <xdr:rowOff>55245</xdr:rowOff>
    </xdr:to>
    <xdr:sp macro="" textlink="">
      <xdr:nvSpPr>
        <xdr:cNvPr id="22" name="Right Brace 21"/>
        <xdr:cNvSpPr/>
      </xdr:nvSpPr>
      <xdr:spPr>
        <a:xfrm>
          <a:off x="4937760" y="2476500"/>
          <a:ext cx="200025" cy="977265"/>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lang="en-AU" sz="1100"/>
        </a:p>
      </xdr:txBody>
    </xdr:sp>
    <xdr:clientData/>
  </xdr:twoCellAnchor>
  <xdr:twoCellAnchor>
    <xdr:from>
      <xdr:col>6</xdr:col>
      <xdr:colOff>320040</xdr:colOff>
      <xdr:row>18</xdr:row>
      <xdr:rowOff>60960</xdr:rowOff>
    </xdr:from>
    <xdr:to>
      <xdr:col>6</xdr:col>
      <xdr:colOff>510539</xdr:colOff>
      <xdr:row>26</xdr:row>
      <xdr:rowOff>127635</xdr:rowOff>
    </xdr:to>
    <xdr:sp macro="" textlink="">
      <xdr:nvSpPr>
        <xdr:cNvPr id="23" name="Right Brace 22"/>
        <xdr:cNvSpPr/>
      </xdr:nvSpPr>
      <xdr:spPr>
        <a:xfrm>
          <a:off x="4960620" y="3596640"/>
          <a:ext cx="190499" cy="1430655"/>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lang="en-AU" sz="1100"/>
        </a:p>
      </xdr:txBody>
    </xdr:sp>
    <xdr:clientData/>
  </xdr:twoCellAnchor>
  <xdr:twoCellAnchor>
    <xdr:from>
      <xdr:col>7</xdr:col>
      <xdr:colOff>0</xdr:colOff>
      <xdr:row>29</xdr:row>
      <xdr:rowOff>0</xdr:rowOff>
    </xdr:from>
    <xdr:to>
      <xdr:col>15</xdr:col>
      <xdr:colOff>266700</xdr:colOff>
      <xdr:row>44</xdr:row>
      <xdr:rowOff>17145</xdr:rowOff>
    </xdr:to>
    <xdr:sp macro="" textlink="">
      <xdr:nvSpPr>
        <xdr:cNvPr id="24" name="TextBox 23"/>
        <xdr:cNvSpPr txBox="1"/>
      </xdr:nvSpPr>
      <xdr:spPr>
        <a:xfrm>
          <a:off x="5265420" y="5539740"/>
          <a:ext cx="4777740" cy="2348865"/>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u="sng"/>
            <a:t>Not for publication</a:t>
          </a:r>
        </a:p>
        <a:p>
          <a:r>
            <a:rPr lang="en-AU" sz="1100"/>
            <a:t>Delete lines if not required.</a:t>
          </a:r>
        </a:p>
        <a:p>
          <a:endParaRPr lang="en-AU" sz="1100"/>
        </a:p>
        <a:p>
          <a:r>
            <a:rPr lang="en-AU" sz="1100"/>
            <a:t>"Total new capital appropriations" line (row 9) should</a:t>
          </a:r>
          <a:r>
            <a:rPr lang="en-AU" sz="1100" baseline="0"/>
            <a:t> equal  "Total items" line (row 14). </a:t>
          </a:r>
        </a:p>
        <a:p>
          <a:endParaRPr lang="en-AU" sz="1100" baseline="0"/>
        </a:p>
        <a:p>
          <a:r>
            <a:rPr lang="en-AU" sz="1100" baseline="0"/>
            <a:t>"Total purchase of non-financial assets" line (row 20) should equal "Total additions" line in Table 3.7: Statement of Asset Movements . </a:t>
          </a:r>
        </a:p>
        <a:p>
          <a:endParaRPr lang="en-AU" sz="1100" baseline="0"/>
        </a:p>
        <a:p>
          <a:r>
            <a:rPr lang="en-AU" sz="1100" baseline="0"/>
            <a:t>"Total cash used to acquire assets " line (row 29) should equal "Purchases of Plant, Property and Equipment and Intangibles" line in Table 3.5: Budgeted departmental statement of cash flows . </a:t>
          </a:r>
          <a:endParaRPr lang="en-AU"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44</xdr:row>
      <xdr:rowOff>66675</xdr:rowOff>
    </xdr:from>
    <xdr:to>
      <xdr:col>5</xdr:col>
      <xdr:colOff>247649</xdr:colOff>
      <xdr:row>59</xdr:row>
      <xdr:rowOff>83820</xdr:rowOff>
    </xdr:to>
    <xdr:sp macro="" textlink="">
      <xdr:nvSpPr>
        <xdr:cNvPr id="2" name="TextBox 1"/>
        <xdr:cNvSpPr txBox="1"/>
      </xdr:nvSpPr>
      <xdr:spPr>
        <a:xfrm>
          <a:off x="0" y="8555355"/>
          <a:ext cx="4476749" cy="2105025"/>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r>
            <a:rPr lang="en-AU" sz="1000" b="1">
              <a:solidFill>
                <a:srgbClr val="FF0000"/>
              </a:solidFill>
            </a:rPr>
            <a:t>Estimated operating expenditure</a:t>
          </a:r>
          <a:r>
            <a:rPr lang="en-AU" sz="1000" b="1" baseline="0">
              <a:solidFill>
                <a:srgbClr val="FF0000"/>
              </a:solidFill>
            </a:rPr>
            <a:t> in income statement for heritage and cultural assets</a:t>
          </a:r>
        </a:p>
        <a:p>
          <a:r>
            <a:rPr lang="en-AU" sz="1000" baseline="0">
              <a:solidFill>
                <a:srgbClr val="FF0000"/>
              </a:solidFill>
            </a:rPr>
            <a:t>Commentary only: not for inclusion in PAES table</a:t>
          </a:r>
        </a:p>
        <a:p>
          <a:r>
            <a:rPr lang="en-AU" sz="900" baseline="0">
              <a:solidFill>
                <a:srgbClr val="FF0000"/>
              </a:solidFill>
            </a:rPr>
            <a:t>Only the following collection institutions need to complete this section:</a:t>
          </a:r>
        </a:p>
        <a:p>
          <a:pPr lvl="1"/>
          <a:r>
            <a:rPr lang="en-AU" sz="900" baseline="0">
              <a:solidFill>
                <a:srgbClr val="FF0000"/>
              </a:solidFill>
            </a:rPr>
            <a:t>Australian Institute of Aboriginal and Torres Strait Islander Studies</a:t>
          </a:r>
        </a:p>
        <a:p>
          <a:pPr lvl="1"/>
          <a:r>
            <a:rPr lang="en-AU" sz="900" baseline="0">
              <a:solidFill>
                <a:srgbClr val="FF0000"/>
              </a:solidFill>
            </a:rPr>
            <a:t>Australian War Memorial</a:t>
          </a:r>
        </a:p>
        <a:p>
          <a:pPr lvl="1"/>
          <a:r>
            <a:rPr lang="en-AU" sz="900" baseline="0">
              <a:solidFill>
                <a:srgbClr val="FF0000"/>
              </a:solidFill>
            </a:rPr>
            <a:t>National Archives of Australia</a:t>
          </a:r>
        </a:p>
        <a:p>
          <a:pPr lvl="1"/>
          <a:r>
            <a:rPr lang="en-AU" sz="900" baseline="0">
              <a:solidFill>
                <a:srgbClr val="FF0000"/>
              </a:solidFill>
            </a:rPr>
            <a:t>National Film and Sound Archives</a:t>
          </a:r>
        </a:p>
        <a:p>
          <a:pPr lvl="1"/>
          <a:r>
            <a:rPr lang="en-AU" sz="900" baseline="0">
              <a:solidFill>
                <a:srgbClr val="FF0000"/>
              </a:solidFill>
            </a:rPr>
            <a:t>National Gallery of Australia</a:t>
          </a:r>
        </a:p>
        <a:p>
          <a:pPr lvl="1"/>
          <a:r>
            <a:rPr lang="en-AU" sz="900" baseline="0">
              <a:solidFill>
                <a:srgbClr val="FF0000"/>
              </a:solidFill>
            </a:rPr>
            <a:t>Nationa Portrait Gallery</a:t>
          </a:r>
        </a:p>
        <a:p>
          <a:pPr lvl="1"/>
          <a:r>
            <a:rPr lang="en-AU" sz="900" baseline="0">
              <a:solidFill>
                <a:srgbClr val="FF0000"/>
              </a:solidFill>
            </a:rPr>
            <a:t>National Library of Australia</a:t>
          </a:r>
        </a:p>
        <a:p>
          <a:pPr lvl="1"/>
          <a:r>
            <a:rPr lang="en-AU" sz="900" baseline="0">
              <a:solidFill>
                <a:srgbClr val="FF0000"/>
              </a:solidFill>
            </a:rPr>
            <a:t>Australian National Maritime Museum</a:t>
          </a:r>
        </a:p>
        <a:p>
          <a:pPr lvl="1"/>
          <a:r>
            <a:rPr lang="en-AU" sz="900" baseline="0">
              <a:solidFill>
                <a:srgbClr val="FF0000"/>
              </a:solidFill>
            </a:rPr>
            <a:t>National Museum of Australia</a:t>
          </a:r>
        </a:p>
        <a:p>
          <a:pPr lvl="1"/>
          <a:r>
            <a:rPr lang="en-AU" sz="900" baseline="0">
              <a:solidFill>
                <a:srgbClr val="FF0000"/>
              </a:solidFill>
            </a:rPr>
            <a:t>Old Parliament House</a:t>
          </a:r>
          <a:endParaRPr lang="en-AU" sz="900">
            <a:solidFill>
              <a:srgbClr val="FF0000"/>
            </a:solidFill>
          </a:endParaRPr>
        </a:p>
      </xdr:txBody>
    </xdr:sp>
    <xdr:clientData/>
  </xdr:twoCellAnchor>
  <xdr:twoCellAnchor>
    <xdr:from>
      <xdr:col>13</xdr:col>
      <xdr:colOff>0</xdr:colOff>
      <xdr:row>24</xdr:row>
      <xdr:rowOff>0</xdr:rowOff>
    </xdr:from>
    <xdr:to>
      <xdr:col>20</xdr:col>
      <xdr:colOff>447675</xdr:colOff>
      <xdr:row>33</xdr:row>
      <xdr:rowOff>99060</xdr:rowOff>
    </xdr:to>
    <xdr:sp macro="" textlink="">
      <xdr:nvSpPr>
        <xdr:cNvPr id="3" name="TextBox 2"/>
        <xdr:cNvSpPr txBox="1"/>
      </xdr:nvSpPr>
      <xdr:spPr>
        <a:xfrm>
          <a:off x="8884920" y="4518660"/>
          <a:ext cx="4821555" cy="140970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u="sng"/>
            <a:t>Not for publication</a:t>
          </a:r>
        </a:p>
        <a:p>
          <a:r>
            <a:rPr lang="en-AU" sz="1100"/>
            <a:t>Only the appropriation classifications of asset categories are</a:t>
          </a:r>
          <a:r>
            <a:rPr lang="en-AU" sz="1100" baseline="0"/>
            <a:t> required (as outlined in the Financial Reporting Rule/PRIMA). Inventory </a:t>
          </a:r>
          <a:r>
            <a:rPr lang="en-AU" sz="1100" u="sng" baseline="0"/>
            <a:t>should not</a:t>
          </a:r>
          <a:r>
            <a:rPr lang="en-AU" sz="1100" u="none" baseline="0"/>
            <a:t> be shown in this table - further information on inventory can be provided as a footnote to Table 3.3: Balance Sheet. </a:t>
          </a:r>
        </a:p>
        <a:p>
          <a:endParaRPr lang="en-AU" sz="1100" u="none" baseline="0"/>
        </a:p>
        <a:p>
          <a:r>
            <a:rPr lang="en-AU" sz="1100" u="none" baseline="0"/>
            <a:t>Delete lines if not required. </a:t>
          </a:r>
          <a:endParaRPr lang="en-AU"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0</xdr:colOff>
      <xdr:row>2</xdr:row>
      <xdr:rowOff>0</xdr:rowOff>
    </xdr:from>
    <xdr:to>
      <xdr:col>13</xdr:col>
      <xdr:colOff>491490</xdr:colOff>
      <xdr:row>13</xdr:row>
      <xdr:rowOff>116205</xdr:rowOff>
    </xdr:to>
    <xdr:sp macro="" textlink="">
      <xdr:nvSpPr>
        <xdr:cNvPr id="2" name="TextBox 1"/>
        <xdr:cNvSpPr txBox="1"/>
      </xdr:nvSpPr>
      <xdr:spPr>
        <a:xfrm>
          <a:off x="5760720" y="502920"/>
          <a:ext cx="3783330" cy="2127885"/>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b="1"/>
            <a:t>Font:</a:t>
          </a:r>
          <a:r>
            <a:rPr lang="en-AU" sz="1100" baseline="0"/>
            <a:t> Arial 8 pt (minimum is 7.5pt)</a:t>
          </a:r>
        </a:p>
        <a:p>
          <a:endParaRPr lang="en-AU" sz="1100"/>
        </a:p>
        <a:p>
          <a:r>
            <a:rPr lang="en-AU" sz="1100"/>
            <a:t>The line items shown below</a:t>
          </a:r>
          <a:r>
            <a:rPr lang="en-AU" sz="1100" baseline="0"/>
            <a:t>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aseline="0"/>
        </a:p>
        <a:p>
          <a:r>
            <a:rPr lang="en-AU" sz="1100" baseline="0"/>
            <a:t>Agencies may choose to publish a lower level of detail in the PBS, particularly if a particular expense or revenue is material  or is of public interest, for example, types of taxes collected, however this table should generally fit on one page.</a:t>
          </a:r>
        </a:p>
      </xdr:txBody>
    </xdr:sp>
    <xdr:clientData/>
  </xdr:twoCellAnchor>
  <xdr:twoCellAnchor>
    <xdr:from>
      <xdr:col>6</xdr:col>
      <xdr:colOff>342900</xdr:colOff>
      <xdr:row>16</xdr:row>
      <xdr:rowOff>38100</xdr:rowOff>
    </xdr:from>
    <xdr:to>
      <xdr:col>14</xdr:col>
      <xdr:colOff>177165</xdr:colOff>
      <xdr:row>22</xdr:row>
      <xdr:rowOff>34290</xdr:rowOff>
    </xdr:to>
    <xdr:sp macro="" textlink="">
      <xdr:nvSpPr>
        <xdr:cNvPr id="3" name="TextBox 2"/>
        <xdr:cNvSpPr txBox="1"/>
      </xdr:nvSpPr>
      <xdr:spPr>
        <a:xfrm>
          <a:off x="5554980" y="3086100"/>
          <a:ext cx="4223385" cy="81915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u="sng"/>
            <a:t>Not for publication</a:t>
          </a:r>
        </a:p>
        <a:p>
          <a:r>
            <a:rPr lang="en-AU" sz="1100" b="1"/>
            <a:t>Format tip</a:t>
          </a:r>
          <a:r>
            <a:rPr lang="en-AU" sz="1100"/>
            <a:t>: do not increase the width</a:t>
          </a:r>
          <a:r>
            <a:rPr lang="en-AU" sz="1100" baseline="0"/>
            <a:t> of the table as it has been sized to fit B5 margins.</a:t>
          </a:r>
        </a:p>
        <a:p>
          <a:r>
            <a:rPr lang="en-AU" sz="1100"/>
            <a:t>Delete</a:t>
          </a:r>
          <a:r>
            <a:rPr lang="en-AU" sz="1100" baseline="0"/>
            <a:t> lines if not required.</a:t>
          </a:r>
          <a:endParaRPr lang="en-AU"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249977111117893"/>
  </sheetPr>
  <dimension ref="A1:A25"/>
  <sheetViews>
    <sheetView showGridLines="0" view="pageBreakPreview" zoomScale="130" zoomScaleNormal="100" zoomScaleSheetLayoutView="130" workbookViewId="0">
      <selection activeCell="F11" sqref="F11"/>
    </sheetView>
  </sheetViews>
  <sheetFormatPr defaultColWidth="9.19921875" defaultRowHeight="12.7" x14ac:dyDescent="0.25"/>
  <cols>
    <col min="1" max="6" width="9.19921875" style="1"/>
    <col min="7" max="7" width="12.296875" style="1" customWidth="1"/>
    <col min="8" max="16384" width="9.19921875" style="1"/>
  </cols>
  <sheetData>
    <row r="1" ht="6.8" customHeight="1" x14ac:dyDescent="0.25"/>
    <row r="25" ht="4.5" customHeight="1" x14ac:dyDescent="0.25"/>
  </sheetData>
  <phoneticPr fontId="28"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H52"/>
  <sheetViews>
    <sheetView showGridLines="0" zoomScaleNormal="100" zoomScaleSheetLayoutView="100" workbookViewId="0">
      <selection activeCell="N20" sqref="N20"/>
    </sheetView>
  </sheetViews>
  <sheetFormatPr defaultColWidth="8" defaultRowHeight="11.25" customHeight="1" x14ac:dyDescent="0.3"/>
  <cols>
    <col min="1" max="1" width="29" style="19" customWidth="1"/>
    <col min="2" max="6" width="7.796875" style="19" customWidth="1"/>
    <col min="7" max="7" width="8.296875" style="19" customWidth="1"/>
    <col min="8" max="8" width="7.796875" style="19" customWidth="1"/>
    <col min="9" max="16384" width="8" style="19"/>
  </cols>
  <sheetData>
    <row r="1" spans="1:8" ht="11.25" customHeight="1" x14ac:dyDescent="0.3">
      <c r="A1" s="88" t="s">
        <v>258</v>
      </c>
      <c r="B1" s="89"/>
      <c r="C1" s="89"/>
      <c r="D1" s="89"/>
      <c r="E1" s="89"/>
      <c r="F1" s="89"/>
      <c r="G1" s="89"/>
    </row>
    <row r="2" spans="1:8" ht="11.25" customHeight="1" x14ac:dyDescent="0.3">
      <c r="A2" s="25"/>
    </row>
    <row r="3" spans="1:8" ht="40.049999999999997" customHeight="1" x14ac:dyDescent="0.2">
      <c r="A3" s="219"/>
      <c r="B3" s="331" t="s">
        <v>351</v>
      </c>
      <c r="C3" s="332" t="s">
        <v>352</v>
      </c>
      <c r="D3" s="331" t="s">
        <v>353</v>
      </c>
      <c r="E3" s="331" t="s">
        <v>354</v>
      </c>
      <c r="F3" s="331" t="s">
        <v>355</v>
      </c>
    </row>
    <row r="4" spans="1:8" ht="11.25" customHeight="1" x14ac:dyDescent="0.3">
      <c r="A4" s="210" t="s">
        <v>74</v>
      </c>
      <c r="B4" s="208"/>
      <c r="C4" s="209"/>
      <c r="D4" s="208"/>
      <c r="E4" s="208"/>
      <c r="F4" s="208"/>
    </row>
    <row r="5" spans="1:8" ht="11.25" customHeight="1" x14ac:dyDescent="0.3">
      <c r="A5" s="129" t="s">
        <v>75</v>
      </c>
      <c r="B5" s="208"/>
      <c r="C5" s="209"/>
      <c r="D5" s="208"/>
      <c r="E5" s="208"/>
      <c r="F5" s="208"/>
    </row>
    <row r="6" spans="1:8" ht="11.25" customHeight="1" x14ac:dyDescent="0.3">
      <c r="A6" s="214" t="s">
        <v>6</v>
      </c>
      <c r="B6" s="208">
        <v>110059</v>
      </c>
      <c r="C6" s="209">
        <v>118898</v>
      </c>
      <c r="D6" s="208">
        <v>116245</v>
      </c>
      <c r="E6" s="208">
        <v>113549</v>
      </c>
      <c r="F6" s="208">
        <v>117091</v>
      </c>
    </row>
    <row r="7" spans="1:8" ht="10.4" x14ac:dyDescent="0.3">
      <c r="A7" s="226" t="s">
        <v>28</v>
      </c>
      <c r="B7" s="208">
        <v>2086</v>
      </c>
      <c r="C7" s="209">
        <v>690</v>
      </c>
      <c r="D7" s="208">
        <v>500</v>
      </c>
      <c r="E7" s="208">
        <v>80</v>
      </c>
      <c r="F7" s="208">
        <v>80</v>
      </c>
    </row>
    <row r="8" spans="1:8" ht="11.25" customHeight="1" x14ac:dyDescent="0.3">
      <c r="A8" s="214" t="s">
        <v>108</v>
      </c>
      <c r="B8" s="208">
        <v>3563</v>
      </c>
      <c r="C8" s="209">
        <v>0</v>
      </c>
      <c r="D8" s="208">
        <v>0</v>
      </c>
      <c r="E8" s="208">
        <v>0</v>
      </c>
      <c r="F8" s="208">
        <v>0</v>
      </c>
    </row>
    <row r="9" spans="1:8" ht="11.25" customHeight="1" x14ac:dyDescent="0.3">
      <c r="A9" s="214" t="s">
        <v>4</v>
      </c>
      <c r="B9" s="208">
        <v>0</v>
      </c>
      <c r="C9" s="209">
        <v>500</v>
      </c>
      <c r="D9" s="208">
        <v>500</v>
      </c>
      <c r="E9" s="208">
        <v>500</v>
      </c>
      <c r="F9" s="208">
        <v>500</v>
      </c>
    </row>
    <row r="10" spans="1:8" ht="11.25" customHeight="1" x14ac:dyDescent="0.3">
      <c r="A10" s="134" t="s">
        <v>76</v>
      </c>
      <c r="B10" s="148">
        <f>SUM(B6:B9)</f>
        <v>115708</v>
      </c>
      <c r="C10" s="149">
        <f>SUM(C6:C9)</f>
        <v>120088</v>
      </c>
      <c r="D10" s="148">
        <f>SUM(D6:D9)</f>
        <v>117245</v>
      </c>
      <c r="E10" s="148">
        <f>SUM(E6:E9)</f>
        <v>114129</v>
      </c>
      <c r="F10" s="148">
        <f>SUM(F6:F9)</f>
        <v>117671</v>
      </c>
    </row>
    <row r="11" spans="1:8" ht="11.25" customHeight="1" x14ac:dyDescent="0.3">
      <c r="A11" s="129" t="s">
        <v>77</v>
      </c>
      <c r="B11" s="208"/>
      <c r="C11" s="209"/>
      <c r="D11" s="208"/>
      <c r="E11" s="208"/>
      <c r="F11" s="208"/>
    </row>
    <row r="12" spans="1:8" ht="11.25" customHeight="1" x14ac:dyDescent="0.3">
      <c r="A12" s="214" t="s">
        <v>62</v>
      </c>
      <c r="B12" s="208">
        <v>75138</v>
      </c>
      <c r="C12" s="209">
        <v>80638</v>
      </c>
      <c r="D12" s="208">
        <v>80449</v>
      </c>
      <c r="E12" s="208">
        <v>80878</v>
      </c>
      <c r="F12" s="208">
        <v>80984</v>
      </c>
    </row>
    <row r="13" spans="1:8" ht="11.25" customHeight="1" x14ac:dyDescent="0.3">
      <c r="A13" s="214" t="s">
        <v>38</v>
      </c>
      <c r="B13" s="208">
        <v>33953</v>
      </c>
      <c r="C13" s="209">
        <v>37925</v>
      </c>
      <c r="D13" s="208">
        <v>36375</v>
      </c>
      <c r="E13" s="208">
        <v>33251</v>
      </c>
      <c r="F13" s="208">
        <v>36687</v>
      </c>
    </row>
    <row r="14" spans="1:8" ht="11.25" customHeight="1" x14ac:dyDescent="0.2">
      <c r="A14" s="214" t="s">
        <v>17</v>
      </c>
      <c r="B14" s="208">
        <v>6690</v>
      </c>
      <c r="C14" s="209">
        <v>0</v>
      </c>
      <c r="D14" s="208">
        <v>0</v>
      </c>
      <c r="E14" s="208">
        <v>0</v>
      </c>
      <c r="F14" s="208">
        <v>0</v>
      </c>
      <c r="H14" s="186"/>
    </row>
    <row r="15" spans="1:8" ht="11.25" customHeight="1" x14ac:dyDescent="0.2">
      <c r="A15" s="129" t="s">
        <v>79</v>
      </c>
      <c r="B15" s="211">
        <f>SUM(B12:B14)</f>
        <v>115781</v>
      </c>
      <c r="C15" s="213">
        <f>SUM(C12:C14)</f>
        <v>118563</v>
      </c>
      <c r="D15" s="211">
        <f>SUM(D12:D14)</f>
        <v>116824</v>
      </c>
      <c r="E15" s="211">
        <f>SUM(E12:E14)</f>
        <v>114129</v>
      </c>
      <c r="F15" s="211">
        <f>SUM(F12:F14)</f>
        <v>117671</v>
      </c>
      <c r="H15" s="184"/>
    </row>
    <row r="16" spans="1:8" ht="20.75" x14ac:dyDescent="0.2">
      <c r="A16" s="216" t="s">
        <v>313</v>
      </c>
      <c r="B16" s="432">
        <f>B10-B15</f>
        <v>-73</v>
      </c>
      <c r="C16" s="433">
        <f>C10-C15</f>
        <v>1525</v>
      </c>
      <c r="D16" s="432">
        <f>D10-D15</f>
        <v>421</v>
      </c>
      <c r="E16" s="432">
        <f>E10-E15</f>
        <v>0</v>
      </c>
      <c r="F16" s="432">
        <f>F10-F15</f>
        <v>0</v>
      </c>
    </row>
    <row r="17" spans="1:7" ht="11.25" customHeight="1" x14ac:dyDescent="0.3">
      <c r="A17" s="210" t="s">
        <v>80</v>
      </c>
      <c r="B17" s="208"/>
      <c r="C17" s="209"/>
      <c r="D17" s="208"/>
      <c r="E17" s="208"/>
      <c r="F17" s="208"/>
    </row>
    <row r="18" spans="1:7" ht="10.4" x14ac:dyDescent="0.3">
      <c r="A18" s="210" t="s">
        <v>75</v>
      </c>
      <c r="B18" s="208"/>
      <c r="C18" s="209"/>
      <c r="D18" s="208"/>
      <c r="E18" s="208"/>
      <c r="F18" s="208"/>
    </row>
    <row r="19" spans="1:7" ht="10.4" x14ac:dyDescent="0.3">
      <c r="A19" s="214" t="s">
        <v>17</v>
      </c>
      <c r="B19" s="208">
        <v>0</v>
      </c>
      <c r="C19" s="209">
        <v>0</v>
      </c>
      <c r="D19" s="208">
        <v>0</v>
      </c>
      <c r="E19" s="208">
        <v>0</v>
      </c>
      <c r="F19" s="208">
        <v>0</v>
      </c>
    </row>
    <row r="20" spans="1:7" ht="10.4" x14ac:dyDescent="0.3">
      <c r="A20" s="129" t="s">
        <v>76</v>
      </c>
      <c r="B20" s="148">
        <f>SUM(B19:B19)</f>
        <v>0</v>
      </c>
      <c r="C20" s="149">
        <f>SUM(C19:C19)</f>
        <v>0</v>
      </c>
      <c r="D20" s="148">
        <f>SUM(D19:D19)</f>
        <v>0</v>
      </c>
      <c r="E20" s="148">
        <f>SUM(E19:E19)</f>
        <v>0</v>
      </c>
      <c r="F20" s="148">
        <f>SUM(F19:F19)</f>
        <v>0</v>
      </c>
    </row>
    <row r="21" spans="1:7" ht="11.25" customHeight="1" x14ac:dyDescent="0.3">
      <c r="A21" s="210" t="s">
        <v>77</v>
      </c>
      <c r="B21" s="208"/>
      <c r="C21" s="209"/>
      <c r="D21" s="208"/>
      <c r="E21" s="208"/>
      <c r="F21" s="208"/>
    </row>
    <row r="22" spans="1:7" ht="20.75" x14ac:dyDescent="0.3">
      <c r="A22" s="226" t="s">
        <v>176</v>
      </c>
      <c r="B22" s="208">
        <v>9755</v>
      </c>
      <c r="C22" s="209">
        <v>6808</v>
      </c>
      <c r="D22" s="208">
        <v>6638</v>
      </c>
      <c r="E22" s="208">
        <v>6222</v>
      </c>
      <c r="F22" s="208">
        <v>6258</v>
      </c>
    </row>
    <row r="23" spans="1:7" ht="11.25" customHeight="1" x14ac:dyDescent="0.3">
      <c r="A23" s="134" t="s">
        <v>79</v>
      </c>
      <c r="B23" s="180">
        <f>SUM(B22:B22)</f>
        <v>9755</v>
      </c>
      <c r="C23" s="179">
        <f>SUM(C22:C22)</f>
        <v>6808</v>
      </c>
      <c r="D23" s="180">
        <f>SUM(D22:D22)</f>
        <v>6638</v>
      </c>
      <c r="E23" s="180">
        <f>SUM(E22:E22)</f>
        <v>6222</v>
      </c>
      <c r="F23" s="180">
        <f>SUM(F22:F22)</f>
        <v>6258</v>
      </c>
    </row>
    <row r="24" spans="1:7" ht="20.75" x14ac:dyDescent="0.2">
      <c r="A24" s="216" t="s">
        <v>314</v>
      </c>
      <c r="B24" s="430">
        <f>B20-B23</f>
        <v>-9755</v>
      </c>
      <c r="C24" s="431">
        <f>C20-C23</f>
        <v>-6808</v>
      </c>
      <c r="D24" s="430">
        <f>D20-D23</f>
        <v>-6638</v>
      </c>
      <c r="E24" s="430">
        <f>E20-E23</f>
        <v>-6222</v>
      </c>
      <c r="F24" s="430">
        <f>F20-F23</f>
        <v>-6258</v>
      </c>
    </row>
    <row r="25" spans="1:7" ht="10.4" hidden="1" x14ac:dyDescent="0.3">
      <c r="A25" s="216"/>
      <c r="B25" s="198"/>
      <c r="C25" s="216"/>
      <c r="D25" s="198"/>
      <c r="E25" s="198"/>
      <c r="F25" s="198"/>
    </row>
    <row r="26" spans="1:7" ht="10.4" hidden="1" x14ac:dyDescent="0.3">
      <c r="A26" s="216"/>
      <c r="B26" s="198"/>
      <c r="C26" s="216"/>
      <c r="D26" s="198"/>
      <c r="E26" s="198"/>
      <c r="F26" s="198"/>
    </row>
    <row r="27" spans="1:7" ht="10.4" hidden="1" x14ac:dyDescent="0.3">
      <c r="A27" s="216"/>
      <c r="B27" s="198"/>
      <c r="C27" s="216"/>
      <c r="D27" s="198"/>
      <c r="E27" s="198"/>
      <c r="F27" s="198"/>
    </row>
    <row r="28" spans="1:7" ht="11.25" hidden="1" customHeight="1" x14ac:dyDescent="0.3">
      <c r="A28" s="21"/>
      <c r="B28" s="13"/>
      <c r="C28" s="26"/>
      <c r="D28" s="13"/>
      <c r="E28" s="13"/>
      <c r="F28" s="13"/>
    </row>
    <row r="29" spans="1:7" ht="24.05" hidden="1" customHeight="1" x14ac:dyDescent="0.3">
      <c r="A29" s="489" t="s">
        <v>257</v>
      </c>
      <c r="B29" s="490"/>
      <c r="C29" s="490"/>
      <c r="D29" s="490"/>
      <c r="E29" s="490"/>
      <c r="F29" s="490"/>
      <c r="G29" s="89"/>
    </row>
    <row r="30" spans="1:7" ht="11.25" hidden="1" customHeight="1" x14ac:dyDescent="0.3">
      <c r="A30" s="25"/>
    </row>
    <row r="31" spans="1:7" ht="45.25" hidden="1" customHeight="1" x14ac:dyDescent="0.2">
      <c r="A31" s="219"/>
      <c r="B31" s="331" t="s">
        <v>351</v>
      </c>
      <c r="C31" s="332" t="s">
        <v>352</v>
      </c>
      <c r="D31" s="331" t="s">
        <v>353</v>
      </c>
      <c r="E31" s="331" t="s">
        <v>354</v>
      </c>
      <c r="F31" s="331" t="s">
        <v>355</v>
      </c>
    </row>
    <row r="32" spans="1:7" ht="11.25" customHeight="1" x14ac:dyDescent="0.3">
      <c r="A32" s="129" t="s">
        <v>81</v>
      </c>
      <c r="B32" s="208"/>
      <c r="C32" s="209"/>
      <c r="D32" s="208"/>
      <c r="E32" s="208"/>
      <c r="F32" s="208"/>
    </row>
    <row r="33" spans="1:7" ht="11.25" customHeight="1" x14ac:dyDescent="0.3">
      <c r="A33" s="129" t="s">
        <v>75</v>
      </c>
      <c r="B33" s="208"/>
      <c r="C33" s="209"/>
      <c r="D33" s="208"/>
      <c r="E33" s="208"/>
      <c r="F33" s="208"/>
    </row>
    <row r="34" spans="1:7" ht="10.95" customHeight="1" x14ac:dyDescent="0.3">
      <c r="A34" s="214" t="s">
        <v>71</v>
      </c>
      <c r="B34" s="208">
        <v>9554</v>
      </c>
      <c r="C34" s="209">
        <v>5283</v>
      </c>
      <c r="D34" s="208">
        <v>6217</v>
      </c>
      <c r="E34" s="208">
        <v>6222</v>
      </c>
      <c r="F34" s="208">
        <v>6258</v>
      </c>
    </row>
    <row r="35" spans="1:7" ht="21.35" hidden="1" customHeight="1" x14ac:dyDescent="0.3">
      <c r="A35" s="226" t="s">
        <v>177</v>
      </c>
      <c r="B35" s="208"/>
      <c r="C35" s="209"/>
      <c r="D35" s="208"/>
      <c r="E35" s="208"/>
      <c r="F35" s="208"/>
    </row>
    <row r="36" spans="1:7" ht="11.25" hidden="1" customHeight="1" x14ac:dyDescent="0.3">
      <c r="A36" s="214" t="s">
        <v>17</v>
      </c>
      <c r="B36" s="208"/>
      <c r="C36" s="209"/>
      <c r="D36" s="208"/>
      <c r="E36" s="208"/>
      <c r="F36" s="208"/>
    </row>
    <row r="37" spans="1:7" ht="11.25" customHeight="1" x14ac:dyDescent="0.3">
      <c r="A37" s="129" t="s">
        <v>76</v>
      </c>
      <c r="B37" s="148">
        <f>SUM(B34:B36)</f>
        <v>9554</v>
      </c>
      <c r="C37" s="149">
        <f>SUM(C34:C36)</f>
        <v>5283</v>
      </c>
      <c r="D37" s="148">
        <f t="shared" ref="D37:F37" si="0">SUM(D34:D36)</f>
        <v>6217</v>
      </c>
      <c r="E37" s="148">
        <f t="shared" si="0"/>
        <v>6222</v>
      </c>
      <c r="F37" s="148">
        <f t="shared" si="0"/>
        <v>6258</v>
      </c>
    </row>
    <row r="38" spans="1:7" ht="11.25" customHeight="1" x14ac:dyDescent="0.3">
      <c r="A38" s="129" t="s">
        <v>77</v>
      </c>
      <c r="B38" s="208"/>
      <c r="C38" s="209"/>
      <c r="D38" s="208"/>
      <c r="E38" s="208"/>
      <c r="F38" s="208"/>
    </row>
    <row r="39" spans="1:7" ht="11.25" hidden="1" customHeight="1" x14ac:dyDescent="0.3">
      <c r="A39" s="214" t="s">
        <v>125</v>
      </c>
      <c r="B39" s="208"/>
      <c r="C39" s="209"/>
      <c r="D39" s="208"/>
      <c r="E39" s="208"/>
      <c r="F39" s="208"/>
    </row>
    <row r="40" spans="1:7" ht="11.25" hidden="1" customHeight="1" x14ac:dyDescent="0.3">
      <c r="A40" s="214" t="s">
        <v>82</v>
      </c>
      <c r="B40" s="208"/>
      <c r="C40" s="209"/>
      <c r="D40" s="208"/>
      <c r="E40" s="208"/>
      <c r="F40" s="208"/>
    </row>
    <row r="41" spans="1:7" ht="11.25" customHeight="1" x14ac:dyDescent="0.3">
      <c r="A41" s="214" t="s">
        <v>17</v>
      </c>
      <c r="B41" s="208"/>
      <c r="C41" s="209"/>
      <c r="D41" s="208"/>
      <c r="E41" s="208"/>
      <c r="F41" s="208"/>
    </row>
    <row r="42" spans="1:7" ht="11.25" customHeight="1" x14ac:dyDescent="0.3">
      <c r="A42" s="129" t="s">
        <v>79</v>
      </c>
      <c r="B42" s="148">
        <v>0</v>
      </c>
      <c r="C42" s="149">
        <v>0</v>
      </c>
      <c r="D42" s="148">
        <v>0</v>
      </c>
      <c r="E42" s="148">
        <v>0</v>
      </c>
      <c r="F42" s="148">
        <v>0</v>
      </c>
      <c r="G42" s="21"/>
    </row>
    <row r="43" spans="1:7" ht="22.5" customHeight="1" x14ac:dyDescent="0.2">
      <c r="A43" s="227" t="s">
        <v>315</v>
      </c>
      <c r="B43" s="237">
        <f>B37-B42</f>
        <v>9554</v>
      </c>
      <c r="C43" s="238">
        <f>C37-C42</f>
        <v>5283</v>
      </c>
      <c r="D43" s="237">
        <f t="shared" ref="D43:F43" si="1">D37-D42</f>
        <v>6217</v>
      </c>
      <c r="E43" s="237">
        <f t="shared" si="1"/>
        <v>6222</v>
      </c>
      <c r="F43" s="237">
        <f t="shared" si="1"/>
        <v>6258</v>
      </c>
      <c r="G43" s="21"/>
    </row>
    <row r="44" spans="1:7" ht="22.5" customHeight="1" x14ac:dyDescent="0.2">
      <c r="A44" s="227" t="s">
        <v>178</v>
      </c>
      <c r="B44" s="237">
        <f>B43+B24+B16</f>
        <v>-274</v>
      </c>
      <c r="C44" s="238">
        <f>C43+C24+C16</f>
        <v>0</v>
      </c>
      <c r="D44" s="237">
        <f>D43+D24+D16</f>
        <v>0</v>
      </c>
      <c r="E44" s="237">
        <f>E43+E24+E16</f>
        <v>0</v>
      </c>
      <c r="F44" s="237">
        <f>F43+F24+F16</f>
        <v>0</v>
      </c>
      <c r="G44" s="21"/>
    </row>
    <row r="45" spans="1:7" ht="29.95" customHeight="1" x14ac:dyDescent="0.3">
      <c r="A45" s="226" t="s">
        <v>179</v>
      </c>
      <c r="B45" s="208">
        <v>2142</v>
      </c>
      <c r="C45" s="209">
        <v>1868</v>
      </c>
      <c r="D45" s="208">
        <v>1868</v>
      </c>
      <c r="E45" s="208">
        <v>1868</v>
      </c>
      <c r="F45" s="208">
        <v>1868</v>
      </c>
      <c r="G45" s="21"/>
    </row>
    <row r="46" spans="1:7" ht="27.25" customHeight="1" x14ac:dyDescent="0.2">
      <c r="A46" s="205" t="s">
        <v>180</v>
      </c>
      <c r="B46" s="435">
        <f>SUM(B44:B45)</f>
        <v>1868</v>
      </c>
      <c r="C46" s="437">
        <f>SUM(C44:C45)</f>
        <v>1868</v>
      </c>
      <c r="D46" s="435">
        <f>SUM(D44:D45)</f>
        <v>1868</v>
      </c>
      <c r="E46" s="435">
        <f>SUM(E44:E45)</f>
        <v>1868</v>
      </c>
      <c r="F46" s="435">
        <f>SUM(F44:F45)</f>
        <v>1868</v>
      </c>
    </row>
    <row r="47" spans="1:7" ht="11.25" customHeight="1" x14ac:dyDescent="0.3">
      <c r="A47" s="160"/>
      <c r="B47" s="160"/>
      <c r="C47" s="160"/>
      <c r="D47" s="160"/>
      <c r="E47" s="160"/>
      <c r="F47" s="160"/>
    </row>
    <row r="48" spans="1:7" ht="11.25" hidden="1" customHeight="1" x14ac:dyDescent="0.3">
      <c r="A48" s="27" t="s">
        <v>1</v>
      </c>
    </row>
    <row r="49" spans="1:6" ht="11.25" hidden="1" customHeight="1" x14ac:dyDescent="0.3"/>
    <row r="50" spans="1:6" ht="11.25" hidden="1" customHeight="1" x14ac:dyDescent="0.3">
      <c r="A50" s="93" t="s">
        <v>158</v>
      </c>
    </row>
    <row r="51" spans="1:6" ht="11.25" hidden="1" customHeight="1" x14ac:dyDescent="0.2">
      <c r="A51" s="80" t="s">
        <v>137</v>
      </c>
    </row>
    <row r="52" spans="1:6" ht="11.25" customHeight="1" x14ac:dyDescent="0.3">
      <c r="A52" s="491" t="s">
        <v>246</v>
      </c>
      <c r="B52" s="491"/>
      <c r="C52" s="491"/>
      <c r="D52" s="491"/>
      <c r="E52" s="491"/>
      <c r="F52" s="491"/>
    </row>
  </sheetData>
  <mergeCells count="2">
    <mergeCell ref="A29:F29"/>
    <mergeCell ref="A52:F52"/>
  </mergeCells>
  <phoneticPr fontId="28"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
  <sheetViews>
    <sheetView showGridLines="0" zoomScaleNormal="100" zoomScaleSheetLayoutView="100" workbookViewId="0">
      <selection activeCell="D27" sqref="D27"/>
    </sheetView>
  </sheetViews>
  <sheetFormatPr defaultColWidth="9.19921875" defaultRowHeight="11.25" customHeight="1" x14ac:dyDescent="0.3"/>
  <cols>
    <col min="1" max="1" width="30.5" style="65" customWidth="1"/>
    <col min="2" max="2" width="7.5" style="65" customWidth="1"/>
    <col min="3" max="6" width="7.5" style="68" customWidth="1"/>
    <col min="7" max="8" width="0" style="68" hidden="1" customWidth="1"/>
    <col min="9" max="9" width="0" style="72" hidden="1" customWidth="1"/>
    <col min="10" max="13" width="0" style="68" hidden="1" customWidth="1"/>
    <col min="14" max="14" width="2" style="68" hidden="1" customWidth="1"/>
    <col min="15" max="22" width="0" style="68" hidden="1" customWidth="1"/>
    <col min="23" max="16384" width="9.19921875" style="68"/>
  </cols>
  <sheetData>
    <row r="1" spans="1:23" ht="11.25" customHeight="1" x14ac:dyDescent="0.3">
      <c r="A1" s="62" t="s">
        <v>259</v>
      </c>
      <c r="B1" s="63"/>
      <c r="C1" s="64"/>
      <c r="D1" s="63"/>
      <c r="E1" s="63"/>
      <c r="F1" s="63"/>
      <c r="G1" s="63"/>
      <c r="H1" s="65"/>
      <c r="I1" s="66"/>
      <c r="J1" s="67"/>
      <c r="K1" s="65"/>
    </row>
    <row r="2" spans="1:23" ht="11.25" customHeight="1" x14ac:dyDescent="0.3">
      <c r="A2" s="62"/>
      <c r="B2" s="63"/>
      <c r="C2" s="64"/>
      <c r="D2" s="63"/>
      <c r="E2" s="63"/>
      <c r="F2" s="63"/>
      <c r="G2" s="63"/>
      <c r="H2" s="65"/>
      <c r="I2" s="66"/>
      <c r="J2" s="67"/>
      <c r="K2" s="65"/>
    </row>
    <row r="3" spans="1:23" ht="45.25" customHeight="1" x14ac:dyDescent="0.3">
      <c r="A3" s="231"/>
      <c r="B3" s="331" t="s">
        <v>351</v>
      </c>
      <c r="C3" s="332" t="s">
        <v>352</v>
      </c>
      <c r="D3" s="331" t="s">
        <v>353</v>
      </c>
      <c r="E3" s="331" t="s">
        <v>354</v>
      </c>
      <c r="F3" s="331" t="s">
        <v>355</v>
      </c>
      <c r="G3" s="69"/>
      <c r="H3" s="457" t="s">
        <v>330</v>
      </c>
      <c r="J3" s="67"/>
      <c r="K3" s="65"/>
    </row>
    <row r="4" spans="1:23" ht="11.25" customHeight="1" x14ac:dyDescent="0.3">
      <c r="A4" s="403" t="s">
        <v>155</v>
      </c>
      <c r="B4" s="104"/>
      <c r="C4" s="161"/>
      <c r="D4" s="104"/>
      <c r="E4" s="104"/>
      <c r="F4" s="104"/>
      <c r="G4" s="71"/>
      <c r="H4" s="65"/>
      <c r="I4" s="70"/>
      <c r="J4" s="67"/>
      <c r="K4" s="65"/>
    </row>
    <row r="5" spans="1:23" ht="11.25" customHeight="1" x14ac:dyDescent="0.3">
      <c r="A5" s="185" t="s">
        <v>373</v>
      </c>
      <c r="B5" s="104">
        <v>6849</v>
      </c>
      <c r="C5" s="161">
        <v>5283</v>
      </c>
      <c r="D5" s="104">
        <v>6217</v>
      </c>
      <c r="E5" s="104">
        <v>6222</v>
      </c>
      <c r="F5" s="104">
        <v>6258</v>
      </c>
      <c r="G5" s="71"/>
      <c r="H5" s="306" t="s">
        <v>248</v>
      </c>
      <c r="I5" s="307"/>
      <c r="J5" s="308"/>
      <c r="K5" s="106"/>
      <c r="L5" s="309"/>
      <c r="W5" s="309"/>
    </row>
    <row r="6" spans="1:23" ht="11.25" customHeight="1" x14ac:dyDescent="0.3">
      <c r="A6" s="185" t="s">
        <v>374</v>
      </c>
      <c r="B6" s="104">
        <v>150</v>
      </c>
      <c r="C6" s="161">
        <v>0</v>
      </c>
      <c r="D6" s="104">
        <v>0</v>
      </c>
      <c r="E6" s="104">
        <v>0</v>
      </c>
      <c r="F6" s="104">
        <v>0</v>
      </c>
      <c r="G6" s="71"/>
      <c r="H6" s="310"/>
      <c r="I6" s="307"/>
      <c r="J6" s="308"/>
      <c r="K6" s="106"/>
      <c r="L6" s="309"/>
    </row>
    <row r="7" spans="1:23" ht="11.25" hidden="1" customHeight="1" x14ac:dyDescent="0.3">
      <c r="A7" s="185" t="s">
        <v>364</v>
      </c>
      <c r="B7" s="104"/>
      <c r="C7" s="161"/>
      <c r="D7" s="104"/>
      <c r="E7" s="104"/>
      <c r="F7" s="104"/>
      <c r="G7" s="71"/>
      <c r="H7" s="306" t="s">
        <v>213</v>
      </c>
      <c r="I7" s="307"/>
      <c r="J7" s="308"/>
      <c r="K7" s="106"/>
      <c r="L7" s="309"/>
      <c r="O7" s="242"/>
    </row>
    <row r="8" spans="1:23" ht="11.25" customHeight="1" x14ac:dyDescent="0.3">
      <c r="A8" s="403" t="s">
        <v>121</v>
      </c>
      <c r="B8" s="162">
        <v>6999</v>
      </c>
      <c r="C8" s="163">
        <v>5283</v>
      </c>
      <c r="D8" s="162">
        <v>6217</v>
      </c>
      <c r="E8" s="162">
        <v>6222</v>
      </c>
      <c r="F8" s="162">
        <v>6258</v>
      </c>
      <c r="G8" s="73"/>
      <c r="H8" s="74"/>
      <c r="I8" s="75"/>
      <c r="J8" s="67"/>
      <c r="K8" s="65"/>
    </row>
    <row r="9" spans="1:23" ht="11.25" customHeight="1" x14ac:dyDescent="0.3">
      <c r="A9" s="404" t="s">
        <v>156</v>
      </c>
      <c r="B9" s="104"/>
      <c r="C9" s="161"/>
      <c r="D9" s="104"/>
      <c r="E9" s="104"/>
      <c r="F9" s="104"/>
      <c r="G9" s="71"/>
      <c r="H9" s="65"/>
      <c r="I9" s="75"/>
      <c r="J9" s="67"/>
      <c r="K9" s="65"/>
    </row>
    <row r="10" spans="1:23" ht="11.25" customHeight="1" x14ac:dyDescent="0.3">
      <c r="A10" s="405" t="s">
        <v>86</v>
      </c>
      <c r="B10" s="104">
        <v>6999</v>
      </c>
      <c r="C10" s="161">
        <v>5283</v>
      </c>
      <c r="D10" s="104">
        <v>6217</v>
      </c>
      <c r="E10" s="104">
        <v>6222</v>
      </c>
      <c r="F10" s="104">
        <v>6258</v>
      </c>
      <c r="G10" s="71"/>
      <c r="H10" s="65"/>
      <c r="I10" s="75"/>
      <c r="J10" s="67"/>
      <c r="K10" s="65"/>
    </row>
    <row r="11" spans="1:23" ht="11.25" customHeight="1" x14ac:dyDescent="0.3">
      <c r="A11" s="405" t="s">
        <v>119</v>
      </c>
      <c r="B11" s="104">
        <v>0</v>
      </c>
      <c r="C11" s="161">
        <v>0</v>
      </c>
      <c r="D11" s="104">
        <v>0</v>
      </c>
      <c r="E11" s="104">
        <v>0</v>
      </c>
      <c r="F11" s="104">
        <v>0</v>
      </c>
      <c r="G11" s="71"/>
      <c r="H11" s="65"/>
      <c r="I11" s="75"/>
      <c r="J11" s="67"/>
      <c r="K11" s="65"/>
    </row>
    <row r="12" spans="1:23" ht="11.25" customHeight="1" x14ac:dyDescent="0.3">
      <c r="A12" s="404" t="s">
        <v>118</v>
      </c>
      <c r="B12" s="162">
        <v>6999</v>
      </c>
      <c r="C12" s="163">
        <v>5283</v>
      </c>
      <c r="D12" s="162">
        <v>6217</v>
      </c>
      <c r="E12" s="162">
        <v>6222</v>
      </c>
      <c r="F12" s="162">
        <v>6258</v>
      </c>
      <c r="G12" s="73"/>
      <c r="H12" s="74"/>
      <c r="I12" s="75"/>
      <c r="J12" s="67"/>
      <c r="K12" s="65"/>
    </row>
    <row r="13" spans="1:23" ht="11.25" customHeight="1" x14ac:dyDescent="0.3">
      <c r="A13" s="406" t="s">
        <v>183</v>
      </c>
      <c r="B13" s="104"/>
      <c r="C13" s="161"/>
      <c r="D13" s="104"/>
      <c r="E13" s="104"/>
      <c r="F13" s="104"/>
      <c r="G13" s="71"/>
      <c r="H13" s="315" t="s">
        <v>249</v>
      </c>
      <c r="I13" s="243"/>
      <c r="J13" s="308"/>
      <c r="K13" s="106"/>
      <c r="L13" s="309"/>
      <c r="M13" s="309"/>
      <c r="N13" s="309"/>
      <c r="O13" s="309"/>
      <c r="P13" s="309"/>
      <c r="Q13" s="309"/>
      <c r="R13" s="309"/>
      <c r="S13" s="309"/>
      <c r="T13" s="309"/>
      <c r="U13" s="309"/>
    </row>
    <row r="14" spans="1:23" ht="11.25" customHeight="1" x14ac:dyDescent="0.3">
      <c r="A14" s="185" t="s">
        <v>329</v>
      </c>
      <c r="B14" s="104">
        <v>150</v>
      </c>
      <c r="C14" s="161">
        <v>0</v>
      </c>
      <c r="D14" s="104">
        <v>0</v>
      </c>
      <c r="E14" s="104">
        <v>0</v>
      </c>
      <c r="F14" s="104">
        <v>0</v>
      </c>
      <c r="G14" s="71"/>
      <c r="H14" s="306"/>
      <c r="I14" s="243"/>
      <c r="J14" s="308"/>
      <c r="K14" s="106"/>
      <c r="L14" s="309"/>
      <c r="M14" s="309"/>
      <c r="N14" s="309"/>
      <c r="O14" s="309"/>
      <c r="P14" s="309"/>
      <c r="Q14" s="309"/>
      <c r="R14" s="309"/>
      <c r="S14" s="309"/>
      <c r="T14" s="309"/>
      <c r="U14" s="309"/>
    </row>
    <row r="15" spans="1:23" ht="11.25" customHeight="1" x14ac:dyDescent="0.3">
      <c r="A15" s="185" t="s">
        <v>365</v>
      </c>
      <c r="B15" s="104">
        <v>9605</v>
      </c>
      <c r="C15" s="161">
        <v>6808</v>
      </c>
      <c r="D15" s="104">
        <v>5638</v>
      </c>
      <c r="E15" s="104">
        <v>6222</v>
      </c>
      <c r="F15" s="104">
        <v>6258</v>
      </c>
      <c r="G15" s="71"/>
      <c r="H15" s="306" t="s">
        <v>214</v>
      </c>
      <c r="I15" s="243"/>
      <c r="J15" s="308"/>
      <c r="K15" s="106"/>
      <c r="L15" s="309"/>
      <c r="M15" s="309"/>
      <c r="N15" s="309"/>
      <c r="O15" s="309"/>
      <c r="P15" s="309"/>
      <c r="Q15" s="309"/>
      <c r="R15" s="309"/>
      <c r="S15" s="309"/>
      <c r="T15" s="309"/>
      <c r="U15" s="309"/>
    </row>
    <row r="16" spans="1:23" ht="11.25" hidden="1" customHeight="1" x14ac:dyDescent="0.3">
      <c r="A16" s="185" t="s">
        <v>132</v>
      </c>
      <c r="B16" s="104"/>
      <c r="C16" s="161"/>
      <c r="D16" s="104"/>
      <c r="E16" s="104"/>
      <c r="F16" s="104"/>
      <c r="G16" s="71"/>
      <c r="H16" s="316" t="s">
        <v>250</v>
      </c>
      <c r="I16" s="243"/>
      <c r="J16" s="308"/>
      <c r="K16" s="106"/>
      <c r="L16" s="309"/>
      <c r="M16" s="309"/>
      <c r="N16" s="309"/>
      <c r="O16" s="245"/>
      <c r="P16" s="309"/>
      <c r="Q16" s="309"/>
      <c r="R16" s="309"/>
      <c r="S16" s="309"/>
      <c r="T16" s="309"/>
      <c r="U16" s="309"/>
    </row>
    <row r="17" spans="1:21" ht="22.5" customHeight="1" x14ac:dyDescent="0.3">
      <c r="A17" s="402" t="s">
        <v>212</v>
      </c>
      <c r="B17" s="104">
        <v>0</v>
      </c>
      <c r="C17" s="161">
        <v>0</v>
      </c>
      <c r="D17" s="104">
        <v>1000</v>
      </c>
      <c r="E17" s="104">
        <v>0</v>
      </c>
      <c r="F17" s="104">
        <v>0</v>
      </c>
      <c r="G17" s="71"/>
      <c r="H17" s="317" t="s">
        <v>215</v>
      </c>
      <c r="I17" s="311"/>
      <c r="J17" s="312"/>
      <c r="K17" s="313"/>
      <c r="L17" s="314"/>
      <c r="M17" s="314"/>
      <c r="N17" s="314"/>
      <c r="O17" s="314"/>
      <c r="P17" s="314"/>
      <c r="Q17" s="314"/>
      <c r="R17" s="314"/>
      <c r="S17" s="314"/>
      <c r="T17" s="314"/>
      <c r="U17" s="314"/>
    </row>
    <row r="18" spans="1:21" ht="11.25" customHeight="1" x14ac:dyDescent="0.35">
      <c r="A18" s="403" t="s">
        <v>146</v>
      </c>
      <c r="B18" s="162">
        <v>9755</v>
      </c>
      <c r="C18" s="163">
        <v>6808</v>
      </c>
      <c r="D18" s="162">
        <v>6638</v>
      </c>
      <c r="E18" s="162">
        <v>6222</v>
      </c>
      <c r="F18" s="162">
        <v>6258</v>
      </c>
      <c r="G18" s="71"/>
      <c r="H18" s="102" t="s">
        <v>87</v>
      </c>
      <c r="I18" s="75"/>
      <c r="J18" s="67"/>
      <c r="K18" s="65"/>
      <c r="O18" s="244"/>
    </row>
    <row r="19" spans="1:21" ht="33.700000000000003" customHeight="1" x14ac:dyDescent="0.3">
      <c r="A19" s="407" t="s">
        <v>182</v>
      </c>
      <c r="B19" s="106"/>
      <c r="C19" s="161"/>
      <c r="D19" s="106"/>
      <c r="E19" s="106"/>
      <c r="F19" s="106"/>
      <c r="G19" s="65"/>
      <c r="H19" s="65"/>
      <c r="I19" s="75"/>
      <c r="J19" s="67"/>
      <c r="K19" s="65"/>
      <c r="L19" s="65"/>
      <c r="M19" s="65"/>
    </row>
    <row r="20" spans="1:21" ht="11.25" customHeight="1" x14ac:dyDescent="0.3">
      <c r="A20" s="408" t="s">
        <v>160</v>
      </c>
      <c r="B20" s="105">
        <v>9755</v>
      </c>
      <c r="C20" s="161">
        <v>6808</v>
      </c>
      <c r="D20" s="105">
        <v>6638</v>
      </c>
      <c r="E20" s="105">
        <v>6222</v>
      </c>
      <c r="F20" s="105">
        <v>6258</v>
      </c>
      <c r="G20" s="76"/>
      <c r="H20" s="65"/>
      <c r="I20" s="75"/>
      <c r="J20" s="67"/>
      <c r="K20" s="65"/>
      <c r="L20" s="65"/>
      <c r="M20" s="65"/>
    </row>
    <row r="21" spans="1:21" ht="11.25" hidden="1" customHeight="1" x14ac:dyDescent="0.3">
      <c r="A21" s="409" t="s">
        <v>135</v>
      </c>
      <c r="B21" s="105"/>
      <c r="C21" s="161"/>
      <c r="D21" s="105"/>
      <c r="E21" s="105"/>
      <c r="F21" s="105"/>
      <c r="G21" s="76"/>
      <c r="H21" s="65"/>
      <c r="I21" s="75"/>
      <c r="J21" s="67"/>
      <c r="K21" s="65"/>
      <c r="L21" s="65"/>
      <c r="M21" s="65"/>
    </row>
    <row r="22" spans="1:21" ht="11.25" hidden="1" customHeight="1" x14ac:dyDescent="0.3">
      <c r="A22" s="409" t="s">
        <v>136</v>
      </c>
      <c r="B22" s="105"/>
      <c r="C22" s="161"/>
      <c r="D22" s="105"/>
      <c r="E22" s="105"/>
      <c r="F22" s="105"/>
      <c r="G22" s="76"/>
      <c r="H22" s="315" t="s">
        <v>216</v>
      </c>
      <c r="I22"/>
      <c r="J22"/>
      <c r="K22"/>
      <c r="L22"/>
      <c r="M22" s="65"/>
    </row>
    <row r="23" spans="1:21" ht="11.25" hidden="1" customHeight="1" x14ac:dyDescent="0.3">
      <c r="A23" s="409" t="s">
        <v>161</v>
      </c>
      <c r="B23" s="105"/>
      <c r="C23" s="161"/>
      <c r="D23" s="105"/>
      <c r="E23" s="105"/>
      <c r="F23" s="105"/>
      <c r="G23" s="62"/>
      <c r="H23" s="318" t="s">
        <v>251</v>
      </c>
      <c r="I23"/>
      <c r="J23"/>
      <c r="K23"/>
      <c r="L23"/>
      <c r="M23" s="65"/>
      <c r="O23" s="245"/>
    </row>
    <row r="24" spans="1:21" ht="11.25" hidden="1" customHeight="1" x14ac:dyDescent="0.3">
      <c r="A24" s="409" t="s">
        <v>277</v>
      </c>
      <c r="B24" s="105"/>
      <c r="C24" s="161"/>
      <c r="D24" s="105"/>
      <c r="E24" s="105"/>
      <c r="F24" s="105"/>
      <c r="H24" s="318" t="s">
        <v>217</v>
      </c>
      <c r="I24"/>
      <c r="J24"/>
      <c r="K24"/>
      <c r="L24"/>
      <c r="O24" s="246"/>
    </row>
    <row r="25" spans="1:21" ht="11.25" hidden="1" customHeight="1" x14ac:dyDescent="0.3">
      <c r="A25" s="409" t="s">
        <v>278</v>
      </c>
      <c r="B25" s="107"/>
      <c r="C25" s="161"/>
      <c r="D25" s="107"/>
      <c r="E25" s="107"/>
      <c r="F25" s="107"/>
      <c r="G25" s="77"/>
      <c r="H25" s="318" t="s">
        <v>218</v>
      </c>
      <c r="I25"/>
      <c r="J25"/>
      <c r="K25"/>
      <c r="L25"/>
      <c r="M25" s="65"/>
      <c r="O25" s="246"/>
    </row>
    <row r="26" spans="1:21" ht="11.25" hidden="1" customHeight="1" x14ac:dyDescent="0.3">
      <c r="A26" s="409" t="s">
        <v>221</v>
      </c>
      <c r="B26" s="107"/>
      <c r="C26" s="161"/>
      <c r="D26" s="107"/>
      <c r="E26" s="107"/>
      <c r="F26" s="107"/>
      <c r="G26" s="77"/>
      <c r="H26" s="318" t="s">
        <v>219</v>
      </c>
      <c r="I26"/>
      <c r="J26"/>
      <c r="K26"/>
      <c r="L26"/>
      <c r="M26" s="65"/>
      <c r="O26" s="246"/>
    </row>
    <row r="27" spans="1:21" ht="20.75" x14ac:dyDescent="0.35">
      <c r="A27" s="410" t="s">
        <v>184</v>
      </c>
      <c r="B27" s="232">
        <v>9755</v>
      </c>
      <c r="C27" s="233">
        <v>6808</v>
      </c>
      <c r="D27" s="232">
        <v>6638</v>
      </c>
      <c r="E27" s="232">
        <v>6222</v>
      </c>
      <c r="F27" s="232">
        <v>6258</v>
      </c>
      <c r="G27" s="103"/>
      <c r="H27" s="78"/>
      <c r="I27" s="75"/>
      <c r="J27" s="67"/>
      <c r="K27" s="65"/>
      <c r="L27" s="65"/>
      <c r="M27" s="65"/>
      <c r="O27" s="247"/>
    </row>
    <row r="28" spans="1:21" ht="14.4" x14ac:dyDescent="0.3">
      <c r="A28" s="63" t="s">
        <v>279</v>
      </c>
      <c r="B28" s="63"/>
      <c r="C28" s="63"/>
      <c r="D28" s="63"/>
      <c r="E28" s="63"/>
      <c r="F28" s="63"/>
      <c r="G28" s="63"/>
      <c r="H28" s="65"/>
      <c r="I28" s="75"/>
      <c r="J28" s="67"/>
      <c r="K28" s="65"/>
      <c r="L28" s="65"/>
      <c r="M28" s="65"/>
    </row>
    <row r="29" spans="1:21" ht="14.4" x14ac:dyDescent="0.3">
      <c r="A29" s="63" t="s">
        <v>220</v>
      </c>
      <c r="B29" s="63"/>
      <c r="C29" s="63"/>
      <c r="D29" s="63"/>
      <c r="E29" s="63"/>
      <c r="F29" s="63"/>
      <c r="G29" s="63"/>
      <c r="H29" s="65"/>
      <c r="I29" s="75"/>
      <c r="J29" s="67"/>
      <c r="K29" s="65"/>
      <c r="L29" s="65"/>
      <c r="M29" s="65"/>
    </row>
    <row r="30" spans="1:21" ht="14.4" x14ac:dyDescent="0.3">
      <c r="A30" s="63" t="s">
        <v>165</v>
      </c>
      <c r="B30" s="63"/>
      <c r="C30" s="63"/>
      <c r="D30" s="63"/>
      <c r="E30" s="63"/>
      <c r="F30" s="63"/>
      <c r="G30" s="63"/>
      <c r="H30" s="65"/>
      <c r="I30" s="75"/>
      <c r="J30" s="67"/>
      <c r="K30" s="65"/>
      <c r="L30" s="65"/>
      <c r="M30" s="65"/>
    </row>
    <row r="31" spans="1:21" ht="14.4" x14ac:dyDescent="0.3">
      <c r="A31" s="80" t="s">
        <v>181</v>
      </c>
      <c r="B31" s="63"/>
      <c r="C31" s="63"/>
      <c r="D31" s="63"/>
      <c r="E31" s="63"/>
      <c r="F31" s="63"/>
      <c r="G31" s="63"/>
      <c r="H31" s="65"/>
      <c r="I31" s="75"/>
      <c r="J31" s="67"/>
      <c r="K31" s="65"/>
      <c r="L31" s="65"/>
      <c r="M31" s="65"/>
    </row>
    <row r="32" spans="1:21" ht="14.4" x14ac:dyDescent="0.3">
      <c r="A32" s="79" t="s">
        <v>375</v>
      </c>
      <c r="B32" s="63"/>
      <c r="C32" s="63"/>
      <c r="D32" s="63"/>
      <c r="E32" s="63"/>
      <c r="F32" s="63"/>
      <c r="G32" s="63"/>
      <c r="H32" s="65"/>
      <c r="I32" s="75"/>
      <c r="J32" s="67"/>
      <c r="K32" s="65"/>
      <c r="L32" s="65"/>
      <c r="M32" s="65"/>
    </row>
    <row r="33" spans="1:13" ht="14.4" x14ac:dyDescent="0.3">
      <c r="A33" s="79" t="s">
        <v>273</v>
      </c>
      <c r="B33" s="63"/>
      <c r="C33" s="63"/>
      <c r="D33" s="63"/>
      <c r="E33" s="63"/>
      <c r="F33" s="63"/>
      <c r="G33" s="63"/>
      <c r="H33" s="65"/>
      <c r="I33" s="75"/>
      <c r="J33" s="67"/>
      <c r="K33" s="65"/>
      <c r="L33" s="65"/>
      <c r="M33" s="65"/>
    </row>
    <row r="34" spans="1:13" ht="14.4" x14ac:dyDescent="0.3">
      <c r="A34" s="79" t="s">
        <v>274</v>
      </c>
      <c r="B34" s="63"/>
      <c r="C34" s="63"/>
      <c r="D34" s="63"/>
      <c r="E34" s="63"/>
      <c r="F34" s="63"/>
      <c r="G34" s="63"/>
      <c r="H34" s="65"/>
      <c r="I34" s="75"/>
      <c r="J34" s="67"/>
      <c r="K34" s="65"/>
      <c r="L34" s="65"/>
      <c r="M34" s="65"/>
    </row>
    <row r="35" spans="1:13" ht="14.4" x14ac:dyDescent="0.3">
      <c r="A35" s="79" t="s">
        <v>275</v>
      </c>
      <c r="B35" s="63"/>
      <c r="C35" s="63"/>
      <c r="D35" s="63"/>
      <c r="E35" s="63"/>
      <c r="F35" s="63"/>
      <c r="G35" s="63"/>
      <c r="H35" s="65"/>
      <c r="I35" s="75"/>
      <c r="J35" s="67"/>
      <c r="K35" s="65"/>
      <c r="L35" s="65"/>
      <c r="M35" s="65"/>
    </row>
    <row r="36" spans="1:13" ht="14.4" x14ac:dyDescent="0.3">
      <c r="A36" s="79" t="s">
        <v>276</v>
      </c>
      <c r="B36" s="63"/>
      <c r="C36" s="63"/>
      <c r="D36" s="63"/>
      <c r="E36" s="63"/>
      <c r="F36" s="63"/>
      <c r="G36" s="63"/>
      <c r="H36" s="65"/>
      <c r="I36" s="75"/>
      <c r="J36" s="67"/>
      <c r="K36" s="65"/>
      <c r="L36" s="65"/>
      <c r="M36" s="65"/>
    </row>
    <row r="37" spans="1:13" ht="14.4" x14ac:dyDescent="0.3">
      <c r="A37" s="79" t="s">
        <v>268</v>
      </c>
      <c r="B37" s="63"/>
      <c r="C37" s="63"/>
      <c r="D37" s="63"/>
      <c r="E37" s="63"/>
      <c r="F37" s="63"/>
      <c r="G37" s="63"/>
      <c r="H37" s="65"/>
      <c r="I37" s="75"/>
      <c r="J37" s="67"/>
      <c r="K37" s="65"/>
      <c r="L37" s="65"/>
      <c r="M37" s="65"/>
    </row>
    <row r="38" spans="1:13" ht="14.4" x14ac:dyDescent="0.3">
      <c r="A38" s="79"/>
      <c r="B38" s="63"/>
      <c r="C38" s="63"/>
      <c r="D38" s="63"/>
      <c r="E38" s="63"/>
      <c r="F38" s="63"/>
      <c r="G38" s="63"/>
      <c r="H38" s="65"/>
      <c r="I38" s="75"/>
      <c r="J38" s="67"/>
      <c r="K38" s="65"/>
      <c r="L38" s="65"/>
      <c r="M38" s="65"/>
    </row>
    <row r="39" spans="1:13" ht="14.4" x14ac:dyDescent="0.3">
      <c r="A39" s="491" t="s">
        <v>246</v>
      </c>
      <c r="B39" s="491"/>
      <c r="C39" s="491"/>
      <c r="D39" s="491"/>
      <c r="E39" s="491"/>
      <c r="F39" s="491"/>
      <c r="G39" s="63"/>
      <c r="H39" s="65"/>
      <c r="I39" s="75"/>
      <c r="J39" s="67"/>
      <c r="K39" s="65"/>
      <c r="L39" s="65"/>
      <c r="M39" s="65"/>
    </row>
    <row r="40" spans="1:13" ht="11.25" hidden="1" customHeight="1" x14ac:dyDescent="0.3">
      <c r="A40" s="93" t="s">
        <v>158</v>
      </c>
      <c r="B40" s="63"/>
      <c r="C40" s="63"/>
      <c r="D40" s="63"/>
      <c r="E40" s="63"/>
      <c r="F40" s="63"/>
      <c r="G40" s="63"/>
      <c r="H40" s="65"/>
      <c r="I40" s="75"/>
      <c r="J40" s="67"/>
      <c r="K40" s="65"/>
      <c r="L40" s="65"/>
      <c r="M40" s="65"/>
    </row>
    <row r="41" spans="1:13" ht="11.25" hidden="1" customHeight="1" x14ac:dyDescent="0.3">
      <c r="A41" s="80" t="s">
        <v>319</v>
      </c>
      <c r="C41" s="65"/>
      <c r="D41" s="65"/>
      <c r="E41" s="65"/>
      <c r="F41" s="65"/>
      <c r="G41" s="65"/>
      <c r="H41" s="65"/>
      <c r="I41" s="75"/>
      <c r="J41" s="65"/>
      <c r="K41" s="65"/>
      <c r="L41" s="65"/>
      <c r="M41" s="65"/>
    </row>
    <row r="42" spans="1:13" ht="11.25" hidden="1" customHeight="1" x14ac:dyDescent="0.3">
      <c r="A42" s="80" t="s">
        <v>137</v>
      </c>
      <c r="C42" s="65"/>
      <c r="D42" s="65"/>
      <c r="E42" s="65"/>
      <c r="F42" s="65"/>
      <c r="G42" s="65"/>
      <c r="H42" s="65"/>
      <c r="I42" s="75"/>
      <c r="J42" s="65"/>
      <c r="K42" s="65"/>
      <c r="L42" s="65"/>
      <c r="M42" s="65"/>
    </row>
    <row r="43" spans="1:13" ht="11.25" customHeight="1" x14ac:dyDescent="0.3">
      <c r="A43" s="491"/>
      <c r="B43" s="491"/>
      <c r="C43" s="491"/>
      <c r="D43" s="491"/>
      <c r="E43" s="491"/>
      <c r="F43" s="491"/>
    </row>
  </sheetData>
  <mergeCells count="2">
    <mergeCell ref="A43:F43"/>
    <mergeCell ref="A39:F39"/>
  </mergeCells>
  <pageMargins left="1.4566929133858268" right="1.4566929133858268" top="0.98425196850393704" bottom="1.0629921259842521" header="0.51181102362204722" footer="0.51181102362204722"/>
  <pageSetup paperSize="9" scale="95" orientation="portrait" cellComments="asDisplayed"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1"/>
  <sheetViews>
    <sheetView showGridLines="0" zoomScaleNormal="100" zoomScaleSheetLayoutView="93" workbookViewId="0">
      <selection activeCell="A25" sqref="A25"/>
    </sheetView>
  </sheetViews>
  <sheetFormatPr defaultColWidth="9.19921875" defaultRowHeight="12.7" x14ac:dyDescent="0.25"/>
  <cols>
    <col min="1" max="1" width="29.19921875" style="38" customWidth="1"/>
    <col min="2" max="2" width="8" style="38" hidden="1" customWidth="1"/>
    <col min="3" max="4" width="8" style="38" customWidth="1"/>
    <col min="5" max="5" width="8.5" style="38" hidden="1" customWidth="1"/>
    <col min="6" max="6" width="8.296875" style="38" hidden="1" customWidth="1"/>
    <col min="7" max="7" width="9.296875" style="38" customWidth="1"/>
    <col min="8" max="8" width="7.19921875" style="38" hidden="1" customWidth="1"/>
    <col min="9" max="9" width="8.5" style="38" hidden="1" customWidth="1"/>
    <col min="10" max="10" width="8.5" style="41" customWidth="1"/>
    <col min="11" max="11" width="3.796875" style="38" customWidth="1"/>
    <col min="12" max="12" width="2.5" style="38" hidden="1" customWidth="1"/>
    <col min="13" max="25" width="0" style="38" hidden="1" customWidth="1"/>
    <col min="26" max="16384" width="9.19921875" style="38"/>
  </cols>
  <sheetData>
    <row r="1" spans="1:19" x14ac:dyDescent="0.25">
      <c r="A1" s="90" t="s">
        <v>308</v>
      </c>
      <c r="B1" s="12"/>
      <c r="C1" s="12"/>
      <c r="D1" s="12"/>
      <c r="E1" s="12"/>
      <c r="F1" s="12"/>
      <c r="G1" s="12"/>
      <c r="H1" s="12"/>
      <c r="I1" s="12"/>
      <c r="J1" s="37"/>
    </row>
    <row r="2" spans="1:19" x14ac:dyDescent="0.25">
      <c r="A2" s="12"/>
      <c r="B2" s="12"/>
      <c r="C2" s="12"/>
      <c r="D2" s="12"/>
      <c r="E2" s="12"/>
      <c r="F2" s="12"/>
      <c r="G2" s="12"/>
      <c r="H2" s="12"/>
      <c r="I2" s="12"/>
      <c r="J2" s="37"/>
    </row>
    <row r="3" spans="1:19" s="36" customFormat="1" ht="11.25" customHeight="1" x14ac:dyDescent="0.25">
      <c r="A3" s="4"/>
      <c r="B3" s="450" t="s">
        <v>318</v>
      </c>
      <c r="C3" s="450"/>
      <c r="D3" s="450"/>
      <c r="E3" s="450"/>
      <c r="F3" s="450"/>
      <c r="G3" s="450"/>
      <c r="H3" s="450"/>
      <c r="I3" s="450"/>
      <c r="J3" s="450"/>
      <c r="K3" s="39"/>
      <c r="M3" s="449" t="s">
        <v>317</v>
      </c>
    </row>
    <row r="4" spans="1:19" s="58" customFormat="1" ht="55.05" customHeight="1" x14ac:dyDescent="0.25">
      <c r="A4" s="411"/>
      <c r="B4" s="412" t="s">
        <v>300</v>
      </c>
      <c r="C4" s="412" t="s">
        <v>301</v>
      </c>
      <c r="D4" s="412" t="s">
        <v>302</v>
      </c>
      <c r="E4" s="412" t="s">
        <v>303</v>
      </c>
      <c r="F4" s="412" t="s">
        <v>304</v>
      </c>
      <c r="G4" s="412" t="s">
        <v>305</v>
      </c>
      <c r="H4" s="412" t="s">
        <v>316</v>
      </c>
      <c r="I4" s="412" t="s">
        <v>306</v>
      </c>
      <c r="J4" s="412" t="s">
        <v>307</v>
      </c>
      <c r="K4" s="56"/>
      <c r="L4" s="57"/>
      <c r="M4" s="451" t="s">
        <v>252</v>
      </c>
      <c r="N4" s="320"/>
      <c r="O4" s="320"/>
      <c r="P4" s="320"/>
      <c r="Q4" s="320"/>
      <c r="R4" s="320"/>
      <c r="S4" s="320"/>
    </row>
    <row r="5" spans="1:19" s="57" customFormat="1" ht="10.95" customHeight="1" x14ac:dyDescent="0.2">
      <c r="A5" s="387" t="s">
        <v>309</v>
      </c>
      <c r="B5" s="413"/>
      <c r="C5" s="413"/>
      <c r="D5" s="413"/>
      <c r="E5" s="413"/>
      <c r="F5" s="413"/>
      <c r="G5" s="413"/>
      <c r="H5" s="413"/>
      <c r="I5" s="413"/>
      <c r="J5" s="414"/>
      <c r="K5" s="7"/>
      <c r="M5" s="321"/>
      <c r="N5" s="321"/>
      <c r="O5" s="321"/>
      <c r="P5" s="321"/>
      <c r="Q5" s="321"/>
      <c r="R5" s="321"/>
      <c r="S5" s="321"/>
    </row>
    <row r="6" spans="1:19" s="57" customFormat="1" ht="10.95" customHeight="1" x14ac:dyDescent="0.2">
      <c r="A6" s="389" t="s">
        <v>88</v>
      </c>
      <c r="B6" s="413"/>
      <c r="C6" s="413">
        <v>24763</v>
      </c>
      <c r="D6" s="413">
        <v>5086</v>
      </c>
      <c r="E6" s="413"/>
      <c r="F6" s="413"/>
      <c r="G6" s="413">
        <v>32687</v>
      </c>
      <c r="H6" s="413"/>
      <c r="I6" s="413"/>
      <c r="J6" s="414">
        <f>SUM(B6:I6)</f>
        <v>62536</v>
      </c>
      <c r="K6" s="7"/>
      <c r="M6" s="321"/>
      <c r="N6" s="321"/>
      <c r="O6" s="321"/>
      <c r="P6" s="321"/>
      <c r="Q6" s="321"/>
      <c r="R6" s="321"/>
      <c r="S6" s="321"/>
    </row>
    <row r="7" spans="1:19" s="57" customFormat="1" ht="21.6" customHeight="1" x14ac:dyDescent="0.2">
      <c r="A7" s="390" t="s">
        <v>185</v>
      </c>
      <c r="B7" s="413"/>
      <c r="C7" s="413">
        <v>-12268</v>
      </c>
      <c r="D7" s="413">
        <v>-2590</v>
      </c>
      <c r="E7" s="413"/>
      <c r="F7" s="413"/>
      <c r="G7" s="413">
        <v>-21136</v>
      </c>
      <c r="H7" s="413"/>
      <c r="I7" s="413"/>
      <c r="J7" s="414">
        <f t="shared" ref="J7:J29" si="0">SUM(B7:I7)</f>
        <v>-35994</v>
      </c>
      <c r="K7" s="7"/>
      <c r="M7" s="321" t="s">
        <v>153</v>
      </c>
      <c r="N7" s="321"/>
      <c r="O7" s="321"/>
      <c r="P7" s="321"/>
      <c r="Q7" s="321"/>
      <c r="R7" s="321"/>
      <c r="S7" s="321"/>
    </row>
    <row r="8" spans="1:19" s="57" customFormat="1" ht="10.95" customHeight="1" x14ac:dyDescent="0.2">
      <c r="A8" s="388" t="s">
        <v>89</v>
      </c>
      <c r="B8" s="415">
        <f t="shared" ref="B8:I8" si="1">SUM(B6:B7)</f>
        <v>0</v>
      </c>
      <c r="C8" s="415">
        <f t="shared" si="1"/>
        <v>12495</v>
      </c>
      <c r="D8" s="415">
        <f t="shared" si="1"/>
        <v>2496</v>
      </c>
      <c r="E8" s="415">
        <f t="shared" si="1"/>
        <v>0</v>
      </c>
      <c r="F8" s="415">
        <f t="shared" si="1"/>
        <v>0</v>
      </c>
      <c r="G8" s="415">
        <f t="shared" si="1"/>
        <v>11551</v>
      </c>
      <c r="H8" s="415">
        <f t="shared" si="1"/>
        <v>0</v>
      </c>
      <c r="I8" s="415">
        <f t="shared" si="1"/>
        <v>0</v>
      </c>
      <c r="J8" s="415">
        <f t="shared" si="0"/>
        <v>26542</v>
      </c>
      <c r="K8" s="7"/>
      <c r="M8" s="321"/>
      <c r="N8" s="321"/>
      <c r="O8" s="321"/>
      <c r="P8" s="321"/>
      <c r="Q8" s="321"/>
      <c r="R8" s="321"/>
      <c r="S8" s="321"/>
    </row>
    <row r="9" spans="1:19" s="57" customFormat="1" ht="10.95" customHeight="1" x14ac:dyDescent="0.2">
      <c r="A9" s="388" t="s">
        <v>90</v>
      </c>
      <c r="B9" s="413"/>
      <c r="C9" s="413"/>
      <c r="D9" s="413"/>
      <c r="E9" s="413"/>
      <c r="F9" s="413"/>
      <c r="G9" s="413"/>
      <c r="H9" s="413"/>
      <c r="I9" s="413"/>
      <c r="J9" s="414"/>
      <c r="K9" s="7"/>
      <c r="M9" s="321"/>
      <c r="N9" s="321"/>
      <c r="O9" s="321"/>
      <c r="P9" s="321"/>
      <c r="Q9" s="321"/>
      <c r="R9" s="321"/>
      <c r="S9" s="321"/>
    </row>
    <row r="10" spans="1:19" s="57" customFormat="1" ht="21.6" customHeight="1" x14ac:dyDescent="0.2">
      <c r="A10" s="418" t="s">
        <v>186</v>
      </c>
      <c r="B10" s="413"/>
      <c r="C10" s="413"/>
      <c r="D10" s="413"/>
      <c r="E10" s="413"/>
      <c r="F10" s="413"/>
      <c r="G10" s="413"/>
      <c r="H10" s="413"/>
      <c r="I10" s="413"/>
      <c r="J10" s="414"/>
      <c r="K10" s="7"/>
      <c r="M10" s="321"/>
      <c r="N10" s="321"/>
      <c r="O10" s="321"/>
      <c r="P10" s="321"/>
      <c r="Q10" s="321"/>
      <c r="R10" s="321"/>
      <c r="S10" s="321"/>
    </row>
    <row r="11" spans="1:19" s="57" customFormat="1" ht="10.95" hidden="1" customHeight="1" x14ac:dyDescent="0.2">
      <c r="A11" s="419" t="s">
        <v>360</v>
      </c>
      <c r="B11" s="413"/>
      <c r="C11" s="413"/>
      <c r="D11" s="413"/>
      <c r="E11" s="413"/>
      <c r="F11" s="413"/>
      <c r="G11" s="413"/>
      <c r="H11" s="413"/>
      <c r="I11" s="413"/>
      <c r="J11" s="414">
        <f t="shared" si="0"/>
        <v>0</v>
      </c>
      <c r="K11" s="7"/>
      <c r="M11" s="321"/>
      <c r="N11" s="321"/>
      <c r="O11" s="321"/>
      <c r="P11" s="321"/>
      <c r="Q11" s="321"/>
      <c r="R11" s="321"/>
      <c r="S11" s="321"/>
    </row>
    <row r="12" spans="1:19" s="57" customFormat="1" ht="20.75" x14ac:dyDescent="0.2">
      <c r="A12" s="419" t="s">
        <v>372</v>
      </c>
      <c r="B12" s="413"/>
      <c r="C12" s="413">
        <v>3195</v>
      </c>
      <c r="D12" s="413">
        <v>200</v>
      </c>
      <c r="E12" s="413"/>
      <c r="F12" s="413"/>
      <c r="G12" s="413">
        <v>3413</v>
      </c>
      <c r="H12" s="413"/>
      <c r="I12" s="413"/>
      <c r="J12" s="414">
        <f t="shared" si="0"/>
        <v>6808</v>
      </c>
      <c r="K12" s="7"/>
      <c r="M12" s="321"/>
      <c r="N12" s="321"/>
      <c r="O12" s="321"/>
      <c r="P12" s="321"/>
      <c r="Q12" s="321"/>
      <c r="R12" s="321"/>
      <c r="S12" s="321"/>
    </row>
    <row r="13" spans="1:19" s="57" customFormat="1" ht="10.4" hidden="1" x14ac:dyDescent="0.2">
      <c r="A13" s="419" t="s">
        <v>358</v>
      </c>
      <c r="B13" s="413"/>
      <c r="C13" s="413"/>
      <c r="D13" s="413"/>
      <c r="E13" s="413"/>
      <c r="F13" s="413"/>
      <c r="G13" s="413"/>
      <c r="H13" s="413"/>
      <c r="I13" s="413"/>
      <c r="J13" s="414">
        <f t="shared" si="0"/>
        <v>0</v>
      </c>
      <c r="K13" s="7"/>
      <c r="M13" s="321"/>
      <c r="N13" s="321"/>
      <c r="O13" s="321"/>
      <c r="P13" s="321"/>
      <c r="Q13" s="321"/>
      <c r="R13" s="321"/>
      <c r="S13" s="321"/>
    </row>
    <row r="14" spans="1:19" s="57" customFormat="1" ht="10.4" hidden="1" x14ac:dyDescent="0.2">
      <c r="A14" s="419" t="s">
        <v>359</v>
      </c>
      <c r="B14" s="413"/>
      <c r="C14" s="413"/>
      <c r="D14" s="413"/>
      <c r="E14" s="413"/>
      <c r="F14" s="413"/>
      <c r="G14" s="413"/>
      <c r="H14" s="413"/>
      <c r="I14" s="413"/>
      <c r="J14" s="414">
        <f t="shared" si="0"/>
        <v>0</v>
      </c>
      <c r="K14" s="7"/>
      <c r="M14" s="321"/>
      <c r="N14" s="321"/>
      <c r="O14" s="321"/>
      <c r="P14" s="321"/>
      <c r="Q14" s="321"/>
      <c r="R14" s="321"/>
      <c r="S14" s="321"/>
    </row>
    <row r="15" spans="1:19" s="57" customFormat="1" ht="10.4" hidden="1" x14ac:dyDescent="0.2">
      <c r="A15" s="419" t="s">
        <v>91</v>
      </c>
      <c r="B15" s="413"/>
      <c r="C15" s="413"/>
      <c r="D15" s="413"/>
      <c r="E15" s="413"/>
      <c r="F15" s="413"/>
      <c r="G15" s="413"/>
      <c r="H15" s="413"/>
      <c r="I15" s="413"/>
      <c r="J15" s="414">
        <f t="shared" si="0"/>
        <v>0</v>
      </c>
      <c r="K15" s="7"/>
      <c r="M15" s="320"/>
      <c r="N15" s="321"/>
      <c r="O15" s="321"/>
      <c r="P15" s="321"/>
      <c r="Q15" s="321"/>
      <c r="R15" s="321"/>
      <c r="S15" s="321"/>
    </row>
    <row r="16" spans="1:19" s="57" customFormat="1" ht="10.4" hidden="1" x14ac:dyDescent="0.2">
      <c r="A16" s="419" t="s">
        <v>124</v>
      </c>
      <c r="B16" s="413"/>
      <c r="C16" s="413"/>
      <c r="D16" s="413"/>
      <c r="E16" s="413"/>
      <c r="F16" s="413"/>
      <c r="G16" s="413"/>
      <c r="H16" s="413"/>
      <c r="I16" s="413"/>
      <c r="J16" s="414">
        <f t="shared" si="0"/>
        <v>0</v>
      </c>
      <c r="K16" s="7"/>
      <c r="M16" s="320"/>
      <c r="N16" s="321"/>
      <c r="O16" s="321"/>
      <c r="P16" s="321"/>
      <c r="Q16" s="321"/>
      <c r="R16" s="321"/>
      <c r="S16" s="321"/>
    </row>
    <row r="17" spans="1:19" s="57" customFormat="1" ht="20.75" hidden="1" x14ac:dyDescent="0.2">
      <c r="A17" s="419" t="s">
        <v>189</v>
      </c>
      <c r="B17" s="413"/>
      <c r="C17" s="413"/>
      <c r="D17" s="413"/>
      <c r="E17" s="413"/>
      <c r="F17" s="413"/>
      <c r="G17" s="413"/>
      <c r="H17" s="413"/>
      <c r="I17" s="413"/>
      <c r="J17" s="414">
        <f t="shared" si="0"/>
        <v>0</v>
      </c>
      <c r="K17" s="7"/>
      <c r="M17" s="320"/>
      <c r="N17" s="321"/>
      <c r="O17" s="321"/>
      <c r="P17" s="321"/>
      <c r="Q17" s="321"/>
      <c r="R17" s="321"/>
      <c r="S17" s="321"/>
    </row>
    <row r="18" spans="1:19" s="57" customFormat="1" ht="10.95" customHeight="1" x14ac:dyDescent="0.2">
      <c r="A18" s="418" t="s">
        <v>126</v>
      </c>
      <c r="B18" s="416">
        <f t="shared" ref="B18:I18" si="2">SUM(B11:B17)</f>
        <v>0</v>
      </c>
      <c r="C18" s="416">
        <f t="shared" si="2"/>
        <v>3195</v>
      </c>
      <c r="D18" s="416">
        <f t="shared" si="2"/>
        <v>200</v>
      </c>
      <c r="E18" s="416">
        <f t="shared" si="2"/>
        <v>0</v>
      </c>
      <c r="F18" s="416">
        <f t="shared" si="2"/>
        <v>0</v>
      </c>
      <c r="G18" s="416">
        <f t="shared" si="2"/>
        <v>3413</v>
      </c>
      <c r="H18" s="416">
        <f t="shared" si="2"/>
        <v>0</v>
      </c>
      <c r="I18" s="416">
        <f t="shared" si="2"/>
        <v>0</v>
      </c>
      <c r="J18" s="416">
        <f t="shared" si="0"/>
        <v>6808</v>
      </c>
      <c r="K18" s="7"/>
      <c r="L18" s="59"/>
      <c r="M18" s="319" t="s">
        <v>265</v>
      </c>
      <c r="N18" s="321"/>
      <c r="O18" s="321"/>
      <c r="P18" s="321"/>
      <c r="Q18" s="321"/>
      <c r="R18" s="321"/>
      <c r="S18" s="321"/>
    </row>
    <row r="19" spans="1:19" s="57" customFormat="1" ht="10.95" customHeight="1" x14ac:dyDescent="0.2">
      <c r="A19" s="418" t="s">
        <v>92</v>
      </c>
      <c r="B19" s="416"/>
      <c r="C19" s="416"/>
      <c r="D19" s="416"/>
      <c r="E19" s="416"/>
      <c r="F19" s="416"/>
      <c r="G19" s="416"/>
      <c r="H19" s="416"/>
      <c r="I19" s="416"/>
      <c r="J19" s="416"/>
      <c r="K19" s="7"/>
      <c r="M19" s="321"/>
      <c r="N19" s="321"/>
      <c r="O19" s="321"/>
      <c r="P19" s="321"/>
      <c r="Q19" s="321"/>
      <c r="R19" s="321"/>
      <c r="S19" s="321"/>
    </row>
    <row r="20" spans="1:19" s="57" customFormat="1" ht="21.6" hidden="1" customHeight="1" x14ac:dyDescent="0.2">
      <c r="A20" s="419" t="s">
        <v>187</v>
      </c>
      <c r="B20" s="413"/>
      <c r="C20" s="413"/>
      <c r="D20" s="413"/>
      <c r="E20" s="413"/>
      <c r="F20" s="413"/>
      <c r="G20" s="413"/>
      <c r="H20" s="413"/>
      <c r="I20" s="413"/>
      <c r="J20" s="417">
        <f t="shared" si="0"/>
        <v>0</v>
      </c>
      <c r="K20" s="7"/>
      <c r="M20" s="321"/>
      <c r="N20" s="321"/>
      <c r="O20" s="321"/>
      <c r="P20" s="321"/>
      <c r="Q20" s="321"/>
      <c r="R20" s="321"/>
      <c r="S20" s="321"/>
    </row>
    <row r="21" spans="1:19" s="57" customFormat="1" ht="10.95" customHeight="1" x14ac:dyDescent="0.2">
      <c r="A21" s="419" t="s">
        <v>93</v>
      </c>
      <c r="B21" s="413"/>
      <c r="C21" s="413">
        <v>-3158</v>
      </c>
      <c r="D21" s="413">
        <v>-1078</v>
      </c>
      <c r="E21" s="413"/>
      <c r="F21" s="413"/>
      <c r="G21" s="413">
        <v>-6844</v>
      </c>
      <c r="H21" s="413"/>
      <c r="I21" s="413"/>
      <c r="J21" s="414">
        <f t="shared" si="0"/>
        <v>-11080</v>
      </c>
      <c r="K21" s="7"/>
      <c r="M21" s="321" t="s">
        <v>153</v>
      </c>
      <c r="N21" s="321"/>
      <c r="O21" s="321"/>
      <c r="P21" s="321"/>
      <c r="Q21" s="321"/>
      <c r="R21" s="321"/>
      <c r="S21" s="321"/>
    </row>
    <row r="22" spans="1:19" s="57" customFormat="1" ht="10.95" hidden="1" customHeight="1" x14ac:dyDescent="0.2">
      <c r="A22" s="419" t="s">
        <v>328</v>
      </c>
      <c r="B22" s="413"/>
      <c r="C22" s="413"/>
      <c r="D22" s="413"/>
      <c r="E22" s="413"/>
      <c r="F22" s="413"/>
      <c r="G22" s="413"/>
      <c r="H22" s="413"/>
      <c r="I22" s="413"/>
      <c r="J22" s="414">
        <f t="shared" si="0"/>
        <v>0</v>
      </c>
      <c r="K22" s="7"/>
    </row>
    <row r="23" spans="1:19" s="57" customFormat="1" ht="21.6" hidden="1" customHeight="1" x14ac:dyDescent="0.2">
      <c r="A23" s="419" t="s">
        <v>188</v>
      </c>
      <c r="B23" s="413"/>
      <c r="C23" s="413"/>
      <c r="D23" s="413"/>
      <c r="E23" s="413"/>
      <c r="F23" s="413"/>
      <c r="G23" s="413"/>
      <c r="H23" s="413"/>
      <c r="I23" s="413"/>
      <c r="J23" s="414">
        <f>SUM(B23:I23)</f>
        <v>0</v>
      </c>
      <c r="K23" s="7"/>
    </row>
    <row r="24" spans="1:19" s="57" customFormat="1" ht="10.95" hidden="1" customHeight="1" x14ac:dyDescent="0.2">
      <c r="A24" s="419" t="s">
        <v>17</v>
      </c>
      <c r="B24" s="413"/>
      <c r="C24" s="413"/>
      <c r="D24" s="413"/>
      <c r="E24" s="413"/>
      <c r="F24" s="413"/>
      <c r="G24" s="413"/>
      <c r="H24" s="413"/>
      <c r="I24" s="413"/>
      <c r="J24" s="414">
        <f t="shared" si="0"/>
        <v>0</v>
      </c>
      <c r="K24" s="7"/>
    </row>
    <row r="25" spans="1:19" s="57" customFormat="1" ht="10.95" customHeight="1" x14ac:dyDescent="0.2">
      <c r="A25" s="418" t="s">
        <v>162</v>
      </c>
      <c r="B25" s="416">
        <f t="shared" ref="B25:I25" si="3">SUM(B20:B24)</f>
        <v>0</v>
      </c>
      <c r="C25" s="416">
        <f t="shared" si="3"/>
        <v>-3158</v>
      </c>
      <c r="D25" s="416">
        <f t="shared" si="3"/>
        <v>-1078</v>
      </c>
      <c r="E25" s="416">
        <f t="shared" si="3"/>
        <v>0</v>
      </c>
      <c r="F25" s="416">
        <f t="shared" si="3"/>
        <v>0</v>
      </c>
      <c r="G25" s="416">
        <f t="shared" si="3"/>
        <v>-6844</v>
      </c>
      <c r="H25" s="416">
        <f t="shared" si="3"/>
        <v>0</v>
      </c>
      <c r="I25" s="416">
        <f t="shared" si="3"/>
        <v>0</v>
      </c>
      <c r="J25" s="416">
        <f t="shared" si="0"/>
        <v>-11080</v>
      </c>
      <c r="K25" s="7"/>
    </row>
    <row r="26" spans="1:19" s="57" customFormat="1" ht="10.95" customHeight="1" x14ac:dyDescent="0.2">
      <c r="A26" s="388" t="s">
        <v>310</v>
      </c>
      <c r="B26" s="413"/>
      <c r="C26" s="413"/>
      <c r="D26" s="413"/>
      <c r="E26" s="413"/>
      <c r="F26" s="413"/>
      <c r="G26" s="413"/>
      <c r="H26" s="413"/>
      <c r="I26" s="413"/>
      <c r="J26" s="414"/>
      <c r="K26" s="7"/>
    </row>
    <row r="27" spans="1:19" s="57" customFormat="1" ht="10.95" customHeight="1" x14ac:dyDescent="0.2">
      <c r="A27" s="390" t="s">
        <v>94</v>
      </c>
      <c r="B27" s="413">
        <f t="shared" ref="B27:I27" si="4">B6+B18+B25-B21</f>
        <v>0</v>
      </c>
      <c r="C27" s="413">
        <f t="shared" si="4"/>
        <v>27958</v>
      </c>
      <c r="D27" s="413">
        <f t="shared" si="4"/>
        <v>5286</v>
      </c>
      <c r="E27" s="413">
        <f t="shared" si="4"/>
        <v>0</v>
      </c>
      <c r="F27" s="413">
        <f t="shared" si="4"/>
        <v>0</v>
      </c>
      <c r="G27" s="413">
        <f t="shared" si="4"/>
        <v>36100</v>
      </c>
      <c r="H27" s="413">
        <f t="shared" si="4"/>
        <v>0</v>
      </c>
      <c r="I27" s="413">
        <f t="shared" si="4"/>
        <v>0</v>
      </c>
      <c r="J27" s="413">
        <f t="shared" si="0"/>
        <v>69344</v>
      </c>
    </row>
    <row r="28" spans="1:19" s="57" customFormat="1" ht="21.6" customHeight="1" x14ac:dyDescent="0.2">
      <c r="A28" s="390" t="s">
        <v>185</v>
      </c>
      <c r="B28" s="413">
        <f t="shared" ref="B28:I28" si="5">B7+B21</f>
        <v>0</v>
      </c>
      <c r="C28" s="413">
        <f t="shared" si="5"/>
        <v>-15426</v>
      </c>
      <c r="D28" s="413">
        <f t="shared" si="5"/>
        <v>-3668</v>
      </c>
      <c r="E28" s="413">
        <f t="shared" si="5"/>
        <v>0</v>
      </c>
      <c r="F28" s="413">
        <f t="shared" si="5"/>
        <v>0</v>
      </c>
      <c r="G28" s="413">
        <f t="shared" si="5"/>
        <v>-27980</v>
      </c>
      <c r="H28" s="413">
        <f t="shared" si="5"/>
        <v>0</v>
      </c>
      <c r="I28" s="413">
        <f t="shared" si="5"/>
        <v>0</v>
      </c>
      <c r="J28" s="413">
        <f t="shared" si="0"/>
        <v>-47074</v>
      </c>
      <c r="M28" s="60"/>
    </row>
    <row r="29" spans="1:19" ht="10.95" customHeight="1" x14ac:dyDescent="0.3">
      <c r="A29" s="420" t="s">
        <v>95</v>
      </c>
      <c r="B29" s="415">
        <f t="shared" ref="B29:I29" si="6">SUM(B27:B28)</f>
        <v>0</v>
      </c>
      <c r="C29" s="415">
        <f t="shared" si="6"/>
        <v>12532</v>
      </c>
      <c r="D29" s="415">
        <f t="shared" si="6"/>
        <v>1618</v>
      </c>
      <c r="E29" s="415">
        <f t="shared" si="6"/>
        <v>0</v>
      </c>
      <c r="F29" s="415">
        <f t="shared" si="6"/>
        <v>0</v>
      </c>
      <c r="G29" s="415">
        <f t="shared" si="6"/>
        <v>8120</v>
      </c>
      <c r="H29" s="415">
        <f t="shared" si="6"/>
        <v>0</v>
      </c>
      <c r="I29" s="415">
        <f t="shared" si="6"/>
        <v>0</v>
      </c>
      <c r="J29" s="415">
        <f t="shared" si="0"/>
        <v>22270</v>
      </c>
      <c r="M29"/>
      <c r="N29"/>
      <c r="O29"/>
      <c r="P29"/>
      <c r="Q29"/>
      <c r="R29"/>
    </row>
    <row r="30" spans="1:19" ht="11.25" hidden="1" customHeight="1" x14ac:dyDescent="0.3">
      <c r="A30" s="164"/>
      <c r="B30" s="164"/>
      <c r="C30" s="164"/>
      <c r="D30" s="164"/>
      <c r="E30" s="164"/>
      <c r="F30" s="164"/>
      <c r="G30" s="164"/>
      <c r="H30" s="164"/>
      <c r="I30" s="164"/>
      <c r="J30" s="164"/>
      <c r="M30"/>
      <c r="N30"/>
      <c r="O30"/>
      <c r="P30"/>
      <c r="Q30"/>
      <c r="R30"/>
    </row>
    <row r="31" spans="1:19" s="57" customFormat="1" ht="10.55" hidden="1" customHeight="1" x14ac:dyDescent="0.3">
      <c r="A31" s="99" t="s">
        <v>96</v>
      </c>
      <c r="B31" s="43"/>
      <c r="C31" s="43"/>
      <c r="D31" s="43"/>
      <c r="E31" s="44"/>
      <c r="F31" s="100"/>
      <c r="G31" s="100"/>
      <c r="H31" s="100"/>
      <c r="I31" s="100"/>
      <c r="J31" s="100"/>
      <c r="K31" s="100"/>
      <c r="M31"/>
      <c r="N31"/>
      <c r="O31"/>
      <c r="P31"/>
      <c r="Q31"/>
      <c r="R31"/>
    </row>
    <row r="32" spans="1:19" s="57" customFormat="1" ht="10.55" hidden="1" customHeight="1" x14ac:dyDescent="0.3">
      <c r="A32" s="99" t="s">
        <v>97</v>
      </c>
      <c r="B32" s="43"/>
      <c r="C32" s="43"/>
      <c r="D32" s="43"/>
      <c r="E32" s="44"/>
      <c r="F32" s="100"/>
      <c r="G32" s="100"/>
      <c r="H32" s="100"/>
      <c r="I32" s="100"/>
      <c r="J32" s="100"/>
      <c r="K32" s="100"/>
      <c r="M32"/>
      <c r="N32"/>
      <c r="O32"/>
      <c r="P32"/>
      <c r="Q32"/>
      <c r="R32"/>
    </row>
    <row r="33" spans="1:18" s="57" customFormat="1" ht="10.55" hidden="1" customHeight="1" x14ac:dyDescent="0.3">
      <c r="A33" s="234" t="s">
        <v>98</v>
      </c>
      <c r="B33" s="43"/>
      <c r="C33" s="43"/>
      <c r="D33" s="43"/>
      <c r="E33" s="37"/>
      <c r="F33" s="100"/>
      <c r="G33" s="100"/>
      <c r="H33" s="100"/>
      <c r="I33" s="100"/>
      <c r="J33" s="100"/>
      <c r="K33" s="100"/>
      <c r="M33"/>
      <c r="N33"/>
      <c r="O33"/>
      <c r="P33"/>
      <c r="Q33"/>
      <c r="R33"/>
    </row>
    <row r="34" spans="1:18" s="57" customFormat="1" ht="10.55" hidden="1" customHeight="1" x14ac:dyDescent="0.3">
      <c r="A34" s="234" t="s">
        <v>99</v>
      </c>
      <c r="B34" s="43"/>
      <c r="C34" s="43"/>
      <c r="D34" s="43"/>
      <c r="E34" s="44"/>
      <c r="F34" s="100"/>
      <c r="G34" s="100"/>
      <c r="H34" s="100"/>
      <c r="I34" s="100"/>
      <c r="J34" s="100"/>
      <c r="K34" s="100"/>
      <c r="M34"/>
      <c r="N34"/>
      <c r="O34"/>
      <c r="P34"/>
      <c r="Q34"/>
      <c r="R34"/>
    </row>
    <row r="35" spans="1:18" s="57" customFormat="1" ht="10.55" hidden="1" customHeight="1" x14ac:dyDescent="0.3">
      <c r="A35" s="101" t="s">
        <v>154</v>
      </c>
      <c r="B35" s="43"/>
      <c r="C35" s="43"/>
      <c r="D35" s="43"/>
      <c r="E35" s="108">
        <f>E33+E34</f>
        <v>0</v>
      </c>
      <c r="F35" s="100"/>
      <c r="G35" s="100"/>
      <c r="H35" s="100"/>
      <c r="I35" s="100"/>
      <c r="J35" s="100"/>
      <c r="K35" s="100"/>
      <c r="M35"/>
      <c r="N35"/>
      <c r="O35"/>
      <c r="P35"/>
      <c r="Q35"/>
      <c r="R35"/>
    </row>
    <row r="36" spans="1:18" ht="10.55" hidden="1" customHeight="1" x14ac:dyDescent="0.3">
      <c r="A36" s="12"/>
      <c r="B36" s="12"/>
      <c r="C36" s="12"/>
      <c r="D36" s="12"/>
      <c r="E36" s="12"/>
      <c r="F36" s="12"/>
      <c r="G36" s="12"/>
      <c r="H36" s="12"/>
      <c r="I36" s="12"/>
      <c r="J36" s="37"/>
      <c r="M36"/>
      <c r="N36"/>
      <c r="O36"/>
      <c r="P36"/>
      <c r="Q36"/>
      <c r="R36"/>
    </row>
    <row r="37" spans="1:18" ht="38.200000000000003" hidden="1" customHeight="1" x14ac:dyDescent="0.3">
      <c r="A37" s="493" t="s">
        <v>363</v>
      </c>
      <c r="B37" s="483"/>
      <c r="C37" s="483"/>
      <c r="D37" s="483"/>
      <c r="E37" s="483"/>
      <c r="F37" s="483"/>
      <c r="G37" s="483"/>
      <c r="H37" s="483"/>
      <c r="I37" s="483"/>
      <c r="J37" s="483"/>
      <c r="M37"/>
      <c r="N37"/>
      <c r="O37"/>
      <c r="P37"/>
      <c r="Q37"/>
      <c r="R37"/>
    </row>
    <row r="38" spans="1:18" ht="38.200000000000003" customHeight="1" x14ac:dyDescent="0.3">
      <c r="A38" s="493" t="s">
        <v>371</v>
      </c>
      <c r="B38" s="483"/>
      <c r="C38" s="483"/>
      <c r="D38" s="483"/>
      <c r="E38" s="483"/>
      <c r="F38" s="483"/>
      <c r="G38" s="483"/>
      <c r="H38" s="483"/>
      <c r="I38" s="483"/>
      <c r="J38" s="483"/>
      <c r="M38"/>
      <c r="N38"/>
      <c r="O38"/>
      <c r="P38"/>
      <c r="Q38"/>
      <c r="R38"/>
    </row>
    <row r="39" spans="1:18" ht="12.7" customHeight="1" x14ac:dyDescent="0.3">
      <c r="A39" s="12"/>
      <c r="B39" s="12"/>
      <c r="C39" s="12"/>
      <c r="D39" s="12"/>
      <c r="E39" s="12"/>
      <c r="F39" s="12"/>
      <c r="G39" s="12"/>
      <c r="H39" s="12"/>
      <c r="I39" s="12"/>
      <c r="J39" s="37"/>
      <c r="M39"/>
      <c r="N39"/>
      <c r="O39"/>
      <c r="P39"/>
      <c r="Q39"/>
      <c r="R39"/>
    </row>
    <row r="40" spans="1:18" ht="10.55" customHeight="1" x14ac:dyDescent="0.3">
      <c r="A40" s="492" t="s">
        <v>246</v>
      </c>
      <c r="B40" s="492"/>
      <c r="C40" s="492"/>
      <c r="D40" s="492"/>
      <c r="E40" s="492"/>
      <c r="F40" s="492"/>
      <c r="G40" s="492"/>
      <c r="H40" s="492"/>
      <c r="I40" s="492"/>
      <c r="J40" s="492"/>
      <c r="M40"/>
      <c r="N40"/>
      <c r="O40"/>
      <c r="P40"/>
      <c r="Q40"/>
      <c r="R40"/>
    </row>
    <row r="41" spans="1:18" ht="10.55" customHeight="1" x14ac:dyDescent="0.3">
      <c r="B41" s="17"/>
      <c r="C41" s="18"/>
      <c r="D41" s="17"/>
      <c r="E41" s="17"/>
      <c r="F41" s="17"/>
      <c r="G41" s="45"/>
      <c r="H41" s="45"/>
      <c r="I41" s="45"/>
      <c r="J41" s="46"/>
      <c r="M41"/>
      <c r="N41"/>
      <c r="O41"/>
      <c r="P41"/>
      <c r="Q41"/>
      <c r="R41"/>
    </row>
    <row r="42" spans="1:18" ht="10.55" customHeight="1" x14ac:dyDescent="0.3">
      <c r="A42" s="61"/>
      <c r="B42" s="17"/>
      <c r="C42" s="18"/>
      <c r="D42" s="17"/>
      <c r="E42" s="17"/>
      <c r="F42" s="17"/>
      <c r="G42" s="45"/>
      <c r="H42" s="45"/>
      <c r="I42" s="45"/>
      <c r="J42" s="46"/>
      <c r="M42"/>
      <c r="N42"/>
      <c r="O42"/>
      <c r="P42"/>
      <c r="Q42"/>
      <c r="R42"/>
    </row>
    <row r="43" spans="1:18" x14ac:dyDescent="0.25">
      <c r="A43" s="40"/>
      <c r="B43" s="45"/>
      <c r="C43" s="45"/>
      <c r="D43" s="45"/>
      <c r="E43" s="45"/>
      <c r="F43" s="45"/>
      <c r="G43" s="45"/>
      <c r="H43" s="45"/>
      <c r="I43" s="45"/>
      <c r="J43" s="46"/>
      <c r="M43" s="42"/>
    </row>
    <row r="44" spans="1:18" hidden="1" x14ac:dyDescent="0.25">
      <c r="A44" s="80"/>
      <c r="B44" s="45"/>
      <c r="C44" s="45"/>
      <c r="D44" s="45"/>
      <c r="E44" s="45"/>
      <c r="F44" s="45"/>
      <c r="G44" s="45"/>
      <c r="H44" s="45"/>
      <c r="I44" s="45"/>
      <c r="J44" s="46"/>
      <c r="M44" s="42"/>
    </row>
    <row r="45" spans="1:18" s="5" customFormat="1" ht="11.25" hidden="1" customHeight="1" x14ac:dyDescent="0.25">
      <c r="A45" s="38"/>
      <c r="E45" s="2"/>
      <c r="F45" s="2"/>
      <c r="G45" s="2"/>
      <c r="H45" s="2"/>
      <c r="I45" s="2"/>
      <c r="J45" s="2"/>
    </row>
    <row r="46" spans="1:18" s="5" customFormat="1" ht="11.25" hidden="1" customHeight="1" x14ac:dyDescent="0.2">
      <c r="E46" s="2"/>
      <c r="F46" s="2"/>
      <c r="G46" s="2"/>
      <c r="H46" s="2"/>
      <c r="I46" s="2"/>
      <c r="J46" s="2"/>
    </row>
    <row r="47" spans="1:18" s="5" customFormat="1" ht="11.25" hidden="1" customHeight="1" x14ac:dyDescent="0.2">
      <c r="E47" s="2"/>
      <c r="F47" s="2"/>
      <c r="G47" s="2"/>
      <c r="H47" s="2"/>
      <c r="I47" s="2"/>
      <c r="J47" s="2"/>
    </row>
    <row r="48" spans="1:18" s="5" customFormat="1" ht="11.25" hidden="1" customHeight="1" x14ac:dyDescent="0.2">
      <c r="E48" s="2"/>
      <c r="F48" s="2"/>
      <c r="G48" s="2"/>
      <c r="H48" s="2"/>
      <c r="I48" s="2"/>
      <c r="J48" s="2"/>
    </row>
    <row r="49" spans="5:10" s="5" customFormat="1" ht="11.25" hidden="1" customHeight="1" x14ac:dyDescent="0.2">
      <c r="E49" s="2"/>
      <c r="F49" s="2"/>
      <c r="G49" s="2"/>
      <c r="H49" s="2"/>
      <c r="I49" s="2"/>
      <c r="J49" s="2"/>
    </row>
    <row r="50" spans="5:10" s="5" customFormat="1" ht="11.25" hidden="1" customHeight="1" x14ac:dyDescent="0.2">
      <c r="E50" s="2"/>
      <c r="F50" s="2"/>
      <c r="G50" s="2"/>
      <c r="H50" s="2"/>
      <c r="I50" s="2"/>
      <c r="J50" s="2"/>
    </row>
    <row r="51" spans="5:10" s="5" customFormat="1" ht="11.25" hidden="1" customHeight="1" x14ac:dyDescent="0.2">
      <c r="E51" s="2"/>
      <c r="F51" s="2"/>
      <c r="G51" s="2"/>
      <c r="H51" s="2"/>
      <c r="I51" s="2"/>
      <c r="J51" s="2"/>
    </row>
    <row r="52" spans="5:10" s="5" customFormat="1" ht="11.25" hidden="1" customHeight="1" x14ac:dyDescent="0.2">
      <c r="E52" s="2"/>
      <c r="F52" s="2"/>
      <c r="G52" s="2"/>
      <c r="H52" s="2"/>
      <c r="I52" s="2"/>
      <c r="J52" s="2"/>
    </row>
    <row r="53" spans="5:10" s="5" customFormat="1" ht="11.25" hidden="1" customHeight="1" x14ac:dyDescent="0.2">
      <c r="E53" s="2"/>
      <c r="F53" s="2"/>
      <c r="G53" s="2"/>
      <c r="H53" s="2"/>
      <c r="I53" s="2"/>
      <c r="J53" s="2"/>
    </row>
    <row r="54" spans="5:10" s="5" customFormat="1" ht="11.25" hidden="1" customHeight="1" x14ac:dyDescent="0.2">
      <c r="E54" s="2"/>
      <c r="F54" s="2"/>
      <c r="G54" s="2"/>
      <c r="H54" s="2"/>
      <c r="I54" s="2"/>
      <c r="J54" s="2"/>
    </row>
    <row r="55" spans="5:10" s="5" customFormat="1" ht="11.25" hidden="1" customHeight="1" x14ac:dyDescent="0.2">
      <c r="E55" s="2"/>
      <c r="F55" s="2"/>
      <c r="G55" s="2"/>
      <c r="H55" s="2"/>
      <c r="I55" s="2"/>
      <c r="J55" s="2"/>
    </row>
    <row r="56" spans="5:10" s="5" customFormat="1" ht="11.25" hidden="1" customHeight="1" x14ac:dyDescent="0.2">
      <c r="E56" s="2"/>
      <c r="F56" s="2"/>
      <c r="G56" s="2"/>
      <c r="H56" s="2"/>
      <c r="I56" s="2"/>
      <c r="J56" s="2"/>
    </row>
    <row r="57" spans="5:10" s="5" customFormat="1" ht="11.25" hidden="1" customHeight="1" x14ac:dyDescent="0.2">
      <c r="E57" s="2"/>
      <c r="F57" s="2"/>
      <c r="G57" s="2"/>
      <c r="H57" s="2"/>
      <c r="I57" s="2"/>
      <c r="J57" s="2"/>
    </row>
    <row r="58" spans="5:10" s="5" customFormat="1" ht="11.25" hidden="1" customHeight="1" x14ac:dyDescent="0.2">
      <c r="E58" s="2"/>
      <c r="F58" s="2"/>
      <c r="G58" s="2"/>
      <c r="H58" s="2"/>
      <c r="I58" s="2"/>
      <c r="J58" s="2"/>
    </row>
    <row r="59" spans="5:10" hidden="1" x14ac:dyDescent="0.25"/>
    <row r="60" spans="5:10" hidden="1" x14ac:dyDescent="0.25"/>
    <row r="61" spans="5:10" hidden="1" x14ac:dyDescent="0.25"/>
  </sheetData>
  <mergeCells count="3">
    <mergeCell ref="A40:J40"/>
    <mergeCell ref="A37:J37"/>
    <mergeCell ref="A38:J38"/>
  </mergeCells>
  <pageMargins left="1.4566929133858268" right="1.4566929133858268" top="0.98425196850393704" bottom="1.0629921259842521" header="0.51181102362204722" footer="0.51181102362204722"/>
  <pageSetup paperSize="9" scale="84" fitToHeight="99" orientation="landscape" cellComments="asDisplayed"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zoomScaleNormal="100" zoomScaleSheetLayoutView="100" workbookViewId="0">
      <selection activeCell="D47" sqref="D47"/>
    </sheetView>
  </sheetViews>
  <sheetFormatPr defaultColWidth="8" defaultRowHeight="11.25" customHeight="1" x14ac:dyDescent="0.3"/>
  <cols>
    <col min="1" max="1" width="34.69921875" style="91" customWidth="1"/>
    <col min="2" max="6" width="6.69921875" style="91" customWidth="1"/>
    <col min="7" max="15" width="0" style="91" hidden="1" customWidth="1"/>
    <col min="16" max="16384" width="8" style="91"/>
  </cols>
  <sheetData>
    <row r="1" spans="1:8" ht="29.25" customHeight="1" x14ac:dyDescent="0.3">
      <c r="A1" s="494" t="s">
        <v>260</v>
      </c>
      <c r="B1" s="494"/>
      <c r="C1" s="494"/>
      <c r="D1" s="494"/>
      <c r="E1" s="494"/>
      <c r="F1" s="494"/>
    </row>
    <row r="2" spans="1:8" ht="11.25" customHeight="1" x14ac:dyDescent="0.3">
      <c r="A2" s="95"/>
    </row>
    <row r="3" spans="1:8" ht="45.1" customHeight="1" x14ac:dyDescent="0.2">
      <c r="A3" s="219"/>
      <c r="B3" s="331" t="s">
        <v>351</v>
      </c>
      <c r="C3" s="332" t="s">
        <v>352</v>
      </c>
      <c r="D3" s="331" t="s">
        <v>353</v>
      </c>
      <c r="E3" s="331" t="s">
        <v>354</v>
      </c>
      <c r="F3" s="331" t="s">
        <v>355</v>
      </c>
      <c r="H3" s="160"/>
    </row>
    <row r="4" spans="1:8" ht="22.5" customHeight="1" x14ac:dyDescent="0.3">
      <c r="A4" s="227" t="s">
        <v>191</v>
      </c>
      <c r="B4" s="130"/>
      <c r="C4" s="131"/>
      <c r="D4" s="130"/>
      <c r="E4" s="130"/>
      <c r="F4" s="130"/>
    </row>
    <row r="5" spans="1:8" ht="11.25" hidden="1" customHeight="1" x14ac:dyDescent="0.3">
      <c r="A5" s="132" t="s">
        <v>19</v>
      </c>
      <c r="B5" s="130"/>
      <c r="C5" s="131"/>
      <c r="D5" s="130"/>
      <c r="E5" s="130"/>
      <c r="F5" s="130"/>
    </row>
    <row r="6" spans="1:8" ht="11.25" hidden="1" customHeight="1" x14ac:dyDescent="0.3">
      <c r="A6" s="133" t="s">
        <v>38</v>
      </c>
      <c r="B6" s="130"/>
      <c r="C6" s="131"/>
      <c r="D6" s="130"/>
      <c r="E6" s="130"/>
      <c r="F6" s="130"/>
    </row>
    <row r="7" spans="1:8" ht="11.25" hidden="1" customHeight="1" x14ac:dyDescent="0.3">
      <c r="A7" s="132" t="s">
        <v>102</v>
      </c>
      <c r="B7" s="130"/>
      <c r="C7" s="131"/>
      <c r="D7" s="130"/>
      <c r="E7" s="130"/>
      <c r="F7" s="130"/>
    </row>
    <row r="8" spans="1:8" ht="11.25" hidden="1" customHeight="1" x14ac:dyDescent="0.3">
      <c r="A8" s="132" t="s">
        <v>103</v>
      </c>
      <c r="B8" s="130"/>
      <c r="C8" s="131"/>
      <c r="D8" s="130"/>
      <c r="E8" s="130"/>
      <c r="F8" s="130"/>
    </row>
    <row r="9" spans="1:8" ht="11.25" hidden="1" customHeight="1" x14ac:dyDescent="0.3">
      <c r="A9" s="132" t="s">
        <v>65</v>
      </c>
      <c r="B9" s="130"/>
      <c r="C9" s="131"/>
      <c r="D9" s="130"/>
      <c r="E9" s="130"/>
      <c r="F9" s="130"/>
    </row>
    <row r="10" spans="1:8" ht="11.25" hidden="1" customHeight="1" x14ac:dyDescent="0.3">
      <c r="A10" s="132" t="s">
        <v>21</v>
      </c>
      <c r="B10" s="130"/>
      <c r="C10" s="131"/>
      <c r="D10" s="130"/>
      <c r="E10" s="130"/>
      <c r="F10" s="130"/>
    </row>
    <row r="11" spans="1:8" ht="11.25" hidden="1" customHeight="1" x14ac:dyDescent="0.3">
      <c r="A11" s="132" t="s">
        <v>24</v>
      </c>
      <c r="B11" s="130"/>
      <c r="C11" s="131"/>
      <c r="D11" s="130"/>
      <c r="E11" s="130"/>
      <c r="F11" s="130"/>
    </row>
    <row r="12" spans="1:8" ht="11.25" customHeight="1" x14ac:dyDescent="0.3">
      <c r="A12" s="132" t="s">
        <v>22</v>
      </c>
      <c r="B12" s="130">
        <v>2311</v>
      </c>
      <c r="C12" s="131"/>
      <c r="D12" s="130"/>
      <c r="E12" s="130"/>
      <c r="F12" s="130"/>
    </row>
    <row r="13" spans="1:8" ht="11.25" hidden="1" customHeight="1" x14ac:dyDescent="0.3">
      <c r="A13" s="188" t="s">
        <v>190</v>
      </c>
      <c r="B13" s="130"/>
      <c r="C13" s="131"/>
      <c r="D13" s="130"/>
      <c r="E13" s="130"/>
      <c r="F13" s="130"/>
    </row>
    <row r="14" spans="1:8" ht="11.25" hidden="1" customHeight="1" x14ac:dyDescent="0.3">
      <c r="A14" s="133" t="s">
        <v>39</v>
      </c>
      <c r="B14" s="130"/>
      <c r="C14" s="131"/>
      <c r="D14" s="130"/>
      <c r="E14" s="130"/>
      <c r="F14" s="130"/>
    </row>
    <row r="15" spans="1:8" ht="22.5" customHeight="1" x14ac:dyDescent="0.2">
      <c r="A15" s="216" t="s">
        <v>192</v>
      </c>
      <c r="B15" s="430">
        <f>SUM(B5:B14)</f>
        <v>2311</v>
      </c>
      <c r="C15" s="431">
        <f>SUM(C5:C14)</f>
        <v>0</v>
      </c>
      <c r="D15" s="430">
        <f>SUM(D5:D14)</f>
        <v>0</v>
      </c>
      <c r="E15" s="430">
        <f>SUM(E5:E14)</f>
        <v>0</v>
      </c>
      <c r="F15" s="430">
        <f>SUM(F5:F14)</f>
        <v>0</v>
      </c>
    </row>
    <row r="16" spans="1:8" ht="11.25" customHeight="1" x14ac:dyDescent="0.3">
      <c r="A16" s="137" t="s">
        <v>150</v>
      </c>
      <c r="B16" s="130"/>
      <c r="C16" s="131"/>
      <c r="D16" s="130"/>
      <c r="E16" s="130"/>
      <c r="F16" s="130"/>
    </row>
    <row r="17" spans="1:6" ht="11.25" customHeight="1" x14ac:dyDescent="0.3">
      <c r="A17" s="129" t="s">
        <v>27</v>
      </c>
      <c r="B17" s="130"/>
      <c r="C17" s="131"/>
      <c r="D17" s="130"/>
      <c r="E17" s="130"/>
      <c r="F17" s="130"/>
    </row>
    <row r="18" spans="1:6" ht="11.25" customHeight="1" x14ac:dyDescent="0.3">
      <c r="A18" s="393" t="s">
        <v>139</v>
      </c>
      <c r="B18" s="130"/>
      <c r="C18" s="131"/>
      <c r="D18" s="130"/>
      <c r="E18" s="130"/>
      <c r="F18" s="130"/>
    </row>
    <row r="19" spans="1:6" ht="11.25" hidden="1" customHeight="1" x14ac:dyDescent="0.3">
      <c r="A19" s="423" t="s">
        <v>127</v>
      </c>
      <c r="B19" s="130"/>
      <c r="C19" s="131"/>
      <c r="D19" s="130"/>
      <c r="E19" s="130"/>
      <c r="F19" s="130"/>
    </row>
    <row r="20" spans="1:6" ht="11.25" hidden="1" customHeight="1" x14ac:dyDescent="0.3">
      <c r="A20" s="397" t="s">
        <v>100</v>
      </c>
      <c r="B20" s="130"/>
      <c r="C20" s="131"/>
      <c r="D20" s="130"/>
      <c r="E20" s="130"/>
      <c r="F20" s="130"/>
    </row>
    <row r="21" spans="1:6" ht="11.25" hidden="1" customHeight="1" x14ac:dyDescent="0.3">
      <c r="A21" s="397" t="s">
        <v>101</v>
      </c>
      <c r="B21" s="130"/>
      <c r="C21" s="131"/>
      <c r="D21" s="130"/>
      <c r="E21" s="130"/>
      <c r="F21" s="130"/>
    </row>
    <row r="22" spans="1:6" ht="11.25" hidden="1" customHeight="1" x14ac:dyDescent="0.3">
      <c r="A22" s="395" t="s">
        <v>151</v>
      </c>
      <c r="B22" s="130"/>
      <c r="C22" s="131"/>
      <c r="D22" s="130"/>
      <c r="E22" s="130"/>
      <c r="F22" s="130"/>
    </row>
    <row r="23" spans="1:6" ht="11.25" hidden="1" customHeight="1" x14ac:dyDescent="0.3">
      <c r="A23" s="424" t="s">
        <v>128</v>
      </c>
      <c r="B23" s="143">
        <f>SUM(B20:B22)</f>
        <v>0</v>
      </c>
      <c r="C23" s="144">
        <f>SUM(C20:C22)</f>
        <v>0</v>
      </c>
      <c r="D23" s="143">
        <f>SUM(D20:D22)</f>
        <v>0</v>
      </c>
      <c r="E23" s="143">
        <f>SUM(E20:E22)</f>
        <v>0</v>
      </c>
      <c r="F23" s="143">
        <f>SUM(F20:F22)</f>
        <v>0</v>
      </c>
    </row>
    <row r="24" spans="1:6" ht="11.25" customHeight="1" x14ac:dyDescent="0.3">
      <c r="A24" s="423" t="s">
        <v>129</v>
      </c>
      <c r="B24" s="135"/>
      <c r="C24" s="136"/>
      <c r="D24" s="135"/>
      <c r="E24" s="135"/>
      <c r="F24" s="135"/>
    </row>
    <row r="25" spans="1:6" ht="11.25" hidden="1" customHeight="1" x14ac:dyDescent="0.3">
      <c r="A25" s="397" t="s">
        <v>28</v>
      </c>
      <c r="B25" s="130"/>
      <c r="C25" s="131"/>
      <c r="D25" s="130"/>
      <c r="E25" s="130"/>
      <c r="F25" s="130"/>
    </row>
    <row r="26" spans="1:6" s="97" customFormat="1" ht="11.25" customHeight="1" x14ac:dyDescent="0.3">
      <c r="A26" s="425" t="s">
        <v>29</v>
      </c>
      <c r="B26" s="208">
        <v>5152</v>
      </c>
      <c r="C26" s="142"/>
      <c r="D26" s="141"/>
      <c r="E26" s="141"/>
      <c r="F26" s="141"/>
    </row>
    <row r="27" spans="1:6" ht="11.25" hidden="1" customHeight="1" x14ac:dyDescent="0.3">
      <c r="A27" s="395" t="s">
        <v>3</v>
      </c>
      <c r="B27" s="130"/>
      <c r="C27" s="131"/>
      <c r="D27" s="130"/>
      <c r="E27" s="130"/>
      <c r="F27" s="130"/>
    </row>
    <row r="28" spans="1:6" ht="11.25" hidden="1" customHeight="1" x14ac:dyDescent="0.3">
      <c r="A28" s="395" t="s">
        <v>66</v>
      </c>
      <c r="B28" s="130"/>
      <c r="C28" s="131"/>
      <c r="D28" s="130"/>
      <c r="E28" s="130"/>
      <c r="F28" s="130"/>
    </row>
    <row r="29" spans="1:6" ht="11.25" hidden="1" customHeight="1" x14ac:dyDescent="0.3">
      <c r="A29" s="395" t="s">
        <v>122</v>
      </c>
      <c r="B29" s="130"/>
      <c r="C29" s="131"/>
      <c r="D29" s="130"/>
      <c r="E29" s="130"/>
      <c r="F29" s="130"/>
    </row>
    <row r="30" spans="1:6" ht="11.25" customHeight="1" x14ac:dyDescent="0.3">
      <c r="A30" s="395" t="s">
        <v>30</v>
      </c>
      <c r="B30" s="130"/>
      <c r="C30" s="131">
        <v>300</v>
      </c>
      <c r="D30" s="130">
        <v>300</v>
      </c>
      <c r="E30" s="130">
        <v>300</v>
      </c>
      <c r="F30" s="130">
        <v>300</v>
      </c>
    </row>
    <row r="31" spans="1:6" ht="11.25" customHeight="1" x14ac:dyDescent="0.3">
      <c r="A31" s="426" t="s">
        <v>133</v>
      </c>
      <c r="B31" s="143">
        <f>SUM(B25:B30)</f>
        <v>5152</v>
      </c>
      <c r="C31" s="144">
        <f>SUM(C25:C30)</f>
        <v>300</v>
      </c>
      <c r="D31" s="143">
        <f>SUM(D25:D30)</f>
        <v>300</v>
      </c>
      <c r="E31" s="143">
        <f>SUM(E25:E30)</f>
        <v>300</v>
      </c>
      <c r="F31" s="143">
        <f>SUM(F25:F30)</f>
        <v>300</v>
      </c>
    </row>
    <row r="32" spans="1:6" ht="22.5" customHeight="1" x14ac:dyDescent="0.2">
      <c r="A32" s="421" t="s">
        <v>193</v>
      </c>
      <c r="B32" s="430">
        <f>B23+B31</f>
        <v>5152</v>
      </c>
      <c r="C32" s="431">
        <f>C23+C31</f>
        <v>300</v>
      </c>
      <c r="D32" s="430">
        <f>D23+D31</f>
        <v>300</v>
      </c>
      <c r="E32" s="430">
        <f>E23+E31</f>
        <v>300</v>
      </c>
      <c r="F32" s="430">
        <f>F23+F31</f>
        <v>300</v>
      </c>
    </row>
    <row r="33" spans="1:18" ht="11.25" hidden="1" customHeight="1" x14ac:dyDescent="0.3">
      <c r="A33" s="398" t="s">
        <v>31</v>
      </c>
      <c r="B33" s="130"/>
      <c r="C33" s="131"/>
      <c r="D33" s="130"/>
      <c r="E33" s="130"/>
      <c r="F33" s="130"/>
    </row>
    <row r="34" spans="1:18" ht="11.25" hidden="1" customHeight="1" x14ac:dyDescent="0.3">
      <c r="A34" s="391" t="s">
        <v>32</v>
      </c>
      <c r="B34" s="130"/>
      <c r="C34" s="131"/>
      <c r="D34" s="130"/>
      <c r="E34" s="130"/>
      <c r="F34" s="130"/>
    </row>
    <row r="35" spans="1:18" ht="22.5" hidden="1" customHeight="1" x14ac:dyDescent="0.3">
      <c r="A35" s="422" t="s">
        <v>194</v>
      </c>
      <c r="B35" s="130"/>
      <c r="C35" s="131"/>
      <c r="D35" s="130"/>
      <c r="E35" s="130"/>
      <c r="F35" s="130"/>
    </row>
    <row r="36" spans="1:18" ht="11.25" hidden="1" customHeight="1" x14ac:dyDescent="0.3">
      <c r="A36" s="391" t="s">
        <v>33</v>
      </c>
      <c r="B36" s="130"/>
      <c r="C36" s="131"/>
      <c r="D36" s="130"/>
      <c r="E36" s="130"/>
      <c r="F36" s="130"/>
    </row>
    <row r="37" spans="1:18" ht="22.5" hidden="1" customHeight="1" x14ac:dyDescent="0.2">
      <c r="A37" s="421" t="s">
        <v>195</v>
      </c>
      <c r="B37" s="430">
        <f>SUM(B34:B36)</f>
        <v>0</v>
      </c>
      <c r="C37" s="431">
        <f>SUM(C34:C36)</f>
        <v>0</v>
      </c>
      <c r="D37" s="430">
        <f>SUM(D34:D36)</f>
        <v>0</v>
      </c>
      <c r="E37" s="430">
        <f>SUM(E34:E36)</f>
        <v>0</v>
      </c>
      <c r="F37" s="430">
        <f>SUM(F34:F36)</f>
        <v>0</v>
      </c>
    </row>
    <row r="38" spans="1:18" ht="22.5" customHeight="1" x14ac:dyDescent="0.2">
      <c r="A38" s="216" t="s">
        <v>196</v>
      </c>
      <c r="B38" s="432">
        <f>B32+B37</f>
        <v>5152</v>
      </c>
      <c r="C38" s="433">
        <f>C32+C37</f>
        <v>300</v>
      </c>
      <c r="D38" s="432">
        <f>D32+D37</f>
        <v>300</v>
      </c>
      <c r="E38" s="432">
        <f>E32+E37</f>
        <v>300</v>
      </c>
      <c r="F38" s="432">
        <f>F32+F37</f>
        <v>300</v>
      </c>
    </row>
    <row r="39" spans="1:18" ht="11.25" hidden="1" customHeight="1" x14ac:dyDescent="0.3">
      <c r="A39" s="210" t="s">
        <v>197</v>
      </c>
      <c r="B39" s="145">
        <f>B15-B38</f>
        <v>-2841</v>
      </c>
      <c r="C39" s="123">
        <f>C15-C38</f>
        <v>-300</v>
      </c>
      <c r="D39" s="145">
        <f>D15-D38</f>
        <v>-300</v>
      </c>
      <c r="E39" s="145">
        <f>E15-E38</f>
        <v>-300</v>
      </c>
      <c r="F39" s="145">
        <f>F15-F38</f>
        <v>-300</v>
      </c>
    </row>
    <row r="40" spans="1:18" ht="11.25" hidden="1" customHeight="1" x14ac:dyDescent="0.2">
      <c r="A40" s="227" t="s">
        <v>269</v>
      </c>
      <c r="B40" s="148">
        <f>-B39</f>
        <v>2841</v>
      </c>
      <c r="C40" s="149">
        <f>-C39</f>
        <v>300</v>
      </c>
      <c r="D40" s="148">
        <f>-D39</f>
        <v>300</v>
      </c>
      <c r="E40" s="148">
        <f>-E39</f>
        <v>300</v>
      </c>
      <c r="F40" s="148">
        <f>-F39</f>
        <v>300</v>
      </c>
      <c r="H40" s="322" t="s">
        <v>253</v>
      </c>
      <c r="I40" s="160"/>
      <c r="J40" s="160"/>
      <c r="K40" s="160"/>
      <c r="L40" s="160"/>
      <c r="M40" s="160"/>
      <c r="N40" s="160"/>
      <c r="O40" s="160"/>
      <c r="P40" s="160"/>
      <c r="Q40" s="160"/>
      <c r="R40" s="160"/>
    </row>
    <row r="41" spans="1:18" ht="11.25" hidden="1" customHeight="1" x14ac:dyDescent="0.3">
      <c r="A41" s="212" t="s">
        <v>40</v>
      </c>
      <c r="B41" s="130"/>
      <c r="C41" s="131"/>
      <c r="D41" s="130"/>
      <c r="E41" s="130"/>
      <c r="F41" s="130"/>
      <c r="H41" s="323" t="s">
        <v>254</v>
      </c>
      <c r="I41" s="160"/>
      <c r="J41" s="160"/>
      <c r="K41" s="160"/>
      <c r="L41" s="160"/>
      <c r="M41" s="160"/>
      <c r="N41" s="160"/>
      <c r="O41" s="160"/>
      <c r="P41" s="160"/>
      <c r="Q41" s="160"/>
      <c r="R41" s="160"/>
    </row>
    <row r="42" spans="1:18" ht="11.25" hidden="1" customHeight="1" x14ac:dyDescent="0.3">
      <c r="A42" s="210" t="s">
        <v>198</v>
      </c>
      <c r="B42" s="148">
        <f>B40-B41</f>
        <v>2841</v>
      </c>
      <c r="C42" s="149">
        <f>C40-C41</f>
        <v>300</v>
      </c>
      <c r="D42" s="148">
        <f>D40-D41</f>
        <v>300</v>
      </c>
      <c r="E42" s="148">
        <f>E40-E41</f>
        <v>300</v>
      </c>
      <c r="F42" s="148">
        <f>F40-F41</f>
        <v>300</v>
      </c>
    </row>
    <row r="43" spans="1:18" ht="11.25" hidden="1" customHeight="1" x14ac:dyDescent="0.3">
      <c r="A43" s="147" t="s">
        <v>36</v>
      </c>
      <c r="B43" s="130"/>
      <c r="C43" s="131"/>
      <c r="D43" s="130"/>
      <c r="E43" s="130"/>
      <c r="F43" s="130"/>
    </row>
    <row r="44" spans="1:18" ht="22.5" hidden="1" customHeight="1" x14ac:dyDescent="0.3">
      <c r="A44" s="227" t="s">
        <v>163</v>
      </c>
      <c r="B44" s="130"/>
      <c r="C44" s="131"/>
      <c r="D44" s="130"/>
      <c r="E44" s="130"/>
      <c r="F44" s="130"/>
    </row>
    <row r="45" spans="1:18" ht="11.25" hidden="1" customHeight="1" x14ac:dyDescent="0.3">
      <c r="A45" s="146" t="s">
        <v>152</v>
      </c>
      <c r="B45" s="130"/>
      <c r="C45" s="131"/>
      <c r="D45" s="130"/>
      <c r="E45" s="130"/>
      <c r="F45" s="130"/>
    </row>
    <row r="46" spans="1:18" ht="11.25" hidden="1" customHeight="1" x14ac:dyDescent="0.3">
      <c r="A46" s="210" t="s">
        <v>169</v>
      </c>
      <c r="B46" s="148">
        <f>SUM(B44:B45)</f>
        <v>0</v>
      </c>
      <c r="C46" s="149">
        <f t="shared" ref="C46:F46" si="0">SUM(C44:C45)</f>
        <v>0</v>
      </c>
      <c r="D46" s="148">
        <f t="shared" si="0"/>
        <v>0</v>
      </c>
      <c r="E46" s="148">
        <f t="shared" si="0"/>
        <v>0</v>
      </c>
      <c r="F46" s="148">
        <f t="shared" si="0"/>
        <v>0</v>
      </c>
    </row>
    <row r="47" spans="1:18" ht="22.5" customHeight="1" x14ac:dyDescent="0.2">
      <c r="A47" s="427" t="s">
        <v>311</v>
      </c>
      <c r="B47" s="428">
        <f>B42+B46</f>
        <v>2841</v>
      </c>
      <c r="C47" s="429">
        <f t="shared" ref="C47:F47" si="1">C42+C46</f>
        <v>300</v>
      </c>
      <c r="D47" s="428">
        <f t="shared" si="1"/>
        <v>300</v>
      </c>
      <c r="E47" s="428">
        <f t="shared" si="1"/>
        <v>300</v>
      </c>
      <c r="F47" s="428">
        <f t="shared" si="1"/>
        <v>300</v>
      </c>
    </row>
    <row r="48" spans="1:18" ht="11.25" customHeight="1" x14ac:dyDescent="0.3">
      <c r="A48" s="147"/>
      <c r="B48" s="130"/>
      <c r="C48" s="150"/>
      <c r="D48" s="130"/>
      <c r="E48" s="130"/>
      <c r="F48" s="130"/>
    </row>
    <row r="49" spans="1:6" ht="11.25" customHeight="1" x14ac:dyDescent="0.3">
      <c r="A49" s="491" t="s">
        <v>246</v>
      </c>
      <c r="B49" s="491"/>
      <c r="C49" s="491"/>
      <c r="D49" s="491"/>
      <c r="E49" s="491"/>
      <c r="F49" s="491"/>
    </row>
    <row r="50" spans="1:6" ht="11.25" customHeight="1" x14ac:dyDescent="0.2">
      <c r="A50" s="55"/>
      <c r="B50" s="130"/>
      <c r="C50" s="151"/>
      <c r="D50" s="130"/>
      <c r="E50" s="130"/>
      <c r="F50" s="130"/>
    </row>
    <row r="51" spans="1:6" ht="11.25" customHeight="1" x14ac:dyDescent="0.2">
      <c r="A51" s="50"/>
      <c r="B51" s="130"/>
      <c r="C51" s="151"/>
      <c r="D51" s="130"/>
      <c r="E51" s="130"/>
      <c r="F51" s="130"/>
    </row>
    <row r="52" spans="1:6" ht="11.25" customHeight="1" x14ac:dyDescent="0.2">
      <c r="A52" s="51"/>
      <c r="B52" s="130"/>
      <c r="C52" s="151"/>
      <c r="D52" s="130"/>
      <c r="E52" s="130"/>
      <c r="F52" s="130"/>
    </row>
    <row r="53" spans="1:6" ht="11.25" customHeight="1" x14ac:dyDescent="0.2">
      <c r="A53" s="51"/>
      <c r="B53" s="130"/>
      <c r="C53" s="151"/>
      <c r="D53" s="130"/>
      <c r="E53" s="130"/>
      <c r="F53" s="130"/>
    </row>
    <row r="54" spans="1:6" ht="11.25" customHeight="1" x14ac:dyDescent="0.3">
      <c r="A54" s="49"/>
      <c r="B54" s="130"/>
      <c r="C54" s="151"/>
      <c r="D54" s="130"/>
      <c r="E54" s="130"/>
      <c r="F54" s="130"/>
    </row>
    <row r="55" spans="1:6" ht="11.25" customHeight="1" x14ac:dyDescent="0.3">
      <c r="A55" s="52"/>
      <c r="B55" s="130"/>
      <c r="C55" s="151"/>
      <c r="D55" s="130"/>
      <c r="E55" s="130"/>
      <c r="F55" s="130"/>
    </row>
    <row r="56" spans="1:6" ht="11.25" customHeight="1" x14ac:dyDescent="0.3">
      <c r="A56" s="53"/>
      <c r="B56" s="130"/>
      <c r="C56" s="151"/>
      <c r="D56" s="130"/>
      <c r="E56" s="130"/>
      <c r="F56" s="130"/>
    </row>
    <row r="57" spans="1:6" ht="11.25" customHeight="1" x14ac:dyDescent="0.3">
      <c r="A57" s="98"/>
      <c r="B57" s="96"/>
      <c r="C57" s="96"/>
      <c r="D57" s="96"/>
      <c r="E57" s="96"/>
      <c r="F57" s="96"/>
    </row>
    <row r="59" spans="1:6" ht="11.25" customHeight="1" x14ac:dyDescent="0.3">
      <c r="A59" s="93"/>
    </row>
    <row r="60" spans="1:6" ht="11.25" customHeight="1" x14ac:dyDescent="0.2">
      <c r="A60" s="80"/>
    </row>
  </sheetData>
  <mergeCells count="2">
    <mergeCell ref="A1:F1"/>
    <mergeCell ref="A49:F49"/>
  </mergeCells>
  <pageMargins left="1.4566929133858268" right="1.4566929133858268" top="0.98425196850393704" bottom="1.0629921259842521" header="0.51181102362204722" footer="0.51181102362204722"/>
  <pageSetup paperSize="9" scale="91" orientation="portrait" cellComments="asDisplayed" r:id="rId1"/>
  <headerFooter alignWithMargins="0"/>
  <rowBreaks count="1" manualBreakCount="1">
    <brk id="42" max="5"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J57"/>
  <sheetViews>
    <sheetView showGridLines="0" zoomScaleNormal="100" zoomScaleSheetLayoutView="100" workbookViewId="0">
      <selection activeCell="B12" sqref="B12"/>
    </sheetView>
  </sheetViews>
  <sheetFormatPr defaultColWidth="8" defaultRowHeight="11.25" customHeight="1" x14ac:dyDescent="0.3"/>
  <cols>
    <col min="1" max="1" width="26.796875" style="19" customWidth="1"/>
    <col min="2" max="6" width="8.296875" style="19" customWidth="1"/>
    <col min="7" max="16384" width="8" style="19"/>
  </cols>
  <sheetData>
    <row r="1" spans="1:6" ht="27.8" customHeight="1" x14ac:dyDescent="0.3">
      <c r="A1" s="495" t="s">
        <v>261</v>
      </c>
      <c r="B1" s="495"/>
      <c r="C1" s="495"/>
      <c r="D1" s="495"/>
      <c r="E1" s="495"/>
      <c r="F1" s="495"/>
    </row>
    <row r="2" spans="1:6" ht="11.25" customHeight="1" x14ac:dyDescent="0.3">
      <c r="A2" s="25"/>
    </row>
    <row r="3" spans="1:6" ht="41.5" x14ac:dyDescent="0.2">
      <c r="A3" s="219"/>
      <c r="B3" s="331" t="s">
        <v>351</v>
      </c>
      <c r="C3" s="332" t="s">
        <v>352</v>
      </c>
      <c r="D3" s="331" t="s">
        <v>353</v>
      </c>
      <c r="E3" s="331" t="s">
        <v>354</v>
      </c>
      <c r="F3" s="331" t="s">
        <v>355</v>
      </c>
    </row>
    <row r="4" spans="1:6" ht="11.25" customHeight="1" x14ac:dyDescent="0.3">
      <c r="A4" s="235" t="s">
        <v>41</v>
      </c>
      <c r="B4" s="208"/>
      <c r="C4" s="209"/>
      <c r="D4" s="208"/>
      <c r="E4" s="208"/>
      <c r="F4" s="208"/>
    </row>
    <row r="5" spans="1:6" ht="11.25" customHeight="1" x14ac:dyDescent="0.3">
      <c r="A5" s="393" t="s">
        <v>42</v>
      </c>
      <c r="B5" s="208"/>
      <c r="C5" s="209"/>
      <c r="D5" s="208"/>
      <c r="E5" s="208"/>
      <c r="F5" s="208"/>
    </row>
    <row r="6" spans="1:6" ht="11.25" hidden="1" customHeight="1" x14ac:dyDescent="0.3">
      <c r="A6" s="394" t="s">
        <v>104</v>
      </c>
      <c r="B6" s="208"/>
      <c r="C6" s="209"/>
      <c r="D6" s="208"/>
      <c r="E6" s="208"/>
      <c r="F6" s="208"/>
    </row>
    <row r="7" spans="1:6" ht="11.25" hidden="1" customHeight="1" x14ac:dyDescent="0.3">
      <c r="A7" s="394" t="s">
        <v>105</v>
      </c>
      <c r="B7" s="208"/>
      <c r="C7" s="209"/>
      <c r="D7" s="208"/>
      <c r="E7" s="208"/>
      <c r="F7" s="208"/>
    </row>
    <row r="8" spans="1:6" ht="11.25" customHeight="1" x14ac:dyDescent="0.3">
      <c r="A8" s="391" t="s">
        <v>120</v>
      </c>
      <c r="B8" s="208">
        <v>2530</v>
      </c>
      <c r="C8" s="209">
        <v>2530</v>
      </c>
      <c r="D8" s="208">
        <v>2530</v>
      </c>
      <c r="E8" s="208">
        <v>2530</v>
      </c>
      <c r="F8" s="208">
        <v>2530</v>
      </c>
    </row>
    <row r="9" spans="1:6" ht="22.5" hidden="1" customHeight="1" x14ac:dyDescent="0.3">
      <c r="A9" s="434" t="s">
        <v>199</v>
      </c>
      <c r="B9" s="208"/>
      <c r="C9" s="209"/>
      <c r="D9" s="208"/>
      <c r="E9" s="208"/>
      <c r="F9" s="208"/>
    </row>
    <row r="10" spans="1:6" ht="11.25" hidden="1" customHeight="1" x14ac:dyDescent="0.3">
      <c r="A10" s="391" t="s">
        <v>44</v>
      </c>
      <c r="B10" s="208"/>
      <c r="C10" s="209"/>
      <c r="D10" s="208"/>
      <c r="E10" s="208"/>
      <c r="F10" s="208"/>
    </row>
    <row r="11" spans="1:6" ht="11.25" customHeight="1" x14ac:dyDescent="0.3">
      <c r="A11" s="391" t="s">
        <v>142</v>
      </c>
      <c r="B11" s="208">
        <v>913</v>
      </c>
      <c r="C11" s="209">
        <v>913</v>
      </c>
      <c r="D11" s="208">
        <v>913</v>
      </c>
      <c r="E11" s="208">
        <v>913</v>
      </c>
      <c r="F11" s="208">
        <v>913</v>
      </c>
    </row>
    <row r="12" spans="1:6" ht="11.25" customHeight="1" x14ac:dyDescent="0.3">
      <c r="A12" s="398" t="s">
        <v>46</v>
      </c>
      <c r="B12" s="148">
        <f>SUM(B6:B11)</f>
        <v>3443</v>
      </c>
      <c r="C12" s="149">
        <f>SUM(C6:C11)</f>
        <v>3443</v>
      </c>
      <c r="D12" s="148">
        <f>SUM(D6:D11)</f>
        <v>3443</v>
      </c>
      <c r="E12" s="148">
        <f>SUM(E6:E11)</f>
        <v>3443</v>
      </c>
      <c r="F12" s="148">
        <f>SUM(F6:F11)</f>
        <v>3443</v>
      </c>
    </row>
    <row r="13" spans="1:6" ht="11.25" customHeight="1" x14ac:dyDescent="0.3">
      <c r="A13" s="393" t="s">
        <v>47</v>
      </c>
      <c r="B13" s="208"/>
      <c r="C13" s="209"/>
      <c r="D13" s="208"/>
      <c r="E13" s="208"/>
      <c r="F13" s="208"/>
    </row>
    <row r="14" spans="1:6" ht="11.25" hidden="1" customHeight="1" x14ac:dyDescent="0.3">
      <c r="A14" s="140" t="s">
        <v>48</v>
      </c>
      <c r="B14" s="208"/>
      <c r="C14" s="209"/>
      <c r="D14" s="208"/>
      <c r="E14" s="208"/>
      <c r="F14" s="208"/>
    </row>
    <row r="15" spans="1:6" ht="11.25" hidden="1" customHeight="1" x14ac:dyDescent="0.3">
      <c r="A15" s="140" t="s">
        <v>134</v>
      </c>
      <c r="B15" s="208"/>
      <c r="C15" s="209"/>
      <c r="D15" s="208"/>
      <c r="E15" s="208"/>
      <c r="F15" s="208"/>
    </row>
    <row r="16" spans="1:6" ht="11.25" hidden="1" customHeight="1" x14ac:dyDescent="0.3">
      <c r="A16" s="140" t="s">
        <v>49</v>
      </c>
      <c r="B16" s="208"/>
      <c r="C16" s="209"/>
      <c r="D16" s="208"/>
      <c r="E16" s="208"/>
      <c r="F16" s="208"/>
    </row>
    <row r="17" spans="1:6" ht="11.25" hidden="1" customHeight="1" x14ac:dyDescent="0.3">
      <c r="A17" s="140" t="s">
        <v>51</v>
      </c>
      <c r="B17" s="208"/>
      <c r="C17" s="209"/>
      <c r="D17" s="208"/>
      <c r="E17" s="208"/>
      <c r="F17" s="208"/>
    </row>
    <row r="18" spans="1:6" ht="11.25" hidden="1" customHeight="1" x14ac:dyDescent="0.3">
      <c r="A18" s="140" t="s">
        <v>50</v>
      </c>
      <c r="B18" s="208"/>
      <c r="C18" s="209"/>
      <c r="D18" s="208"/>
      <c r="E18" s="208"/>
      <c r="F18" s="208"/>
    </row>
    <row r="19" spans="1:6" ht="11.25" hidden="1" customHeight="1" x14ac:dyDescent="0.3">
      <c r="A19" s="391" t="s">
        <v>143</v>
      </c>
      <c r="B19" s="208"/>
      <c r="C19" s="209"/>
      <c r="D19" s="208"/>
      <c r="E19" s="208"/>
      <c r="F19" s="208"/>
    </row>
    <row r="20" spans="1:6" ht="11.25" customHeight="1" x14ac:dyDescent="0.3">
      <c r="A20" s="393" t="s">
        <v>52</v>
      </c>
      <c r="B20" s="148">
        <f>SUM(B14:B19)</f>
        <v>0</v>
      </c>
      <c r="C20" s="149">
        <f>SUM(C14:C19)</f>
        <v>0</v>
      </c>
      <c r="D20" s="148">
        <f>SUM(D14:D19)</f>
        <v>0</v>
      </c>
      <c r="E20" s="148">
        <f>SUM(E14:E19)</f>
        <v>0</v>
      </c>
      <c r="F20" s="148">
        <f>SUM(F14:F19)</f>
        <v>0</v>
      </c>
    </row>
    <row r="21" spans="1:6" ht="11.25" hidden="1" customHeight="1" x14ac:dyDescent="0.3">
      <c r="A21" s="140" t="s">
        <v>53</v>
      </c>
      <c r="B21" s="208"/>
      <c r="C21" s="209"/>
      <c r="D21" s="208"/>
      <c r="E21" s="208"/>
      <c r="F21" s="208"/>
    </row>
    <row r="22" spans="1:6" ht="22.5" customHeight="1" x14ac:dyDescent="0.2">
      <c r="A22" s="216" t="s">
        <v>200</v>
      </c>
      <c r="B22" s="430">
        <f>B12+B20+B21</f>
        <v>3443</v>
      </c>
      <c r="C22" s="431">
        <f>C12+C20+C21</f>
        <v>3443</v>
      </c>
      <c r="D22" s="430">
        <f>D12+D20+D21</f>
        <v>3443</v>
      </c>
      <c r="E22" s="430">
        <f>E12+E20+E21</f>
        <v>3443</v>
      </c>
      <c r="F22" s="430">
        <f>F12+F20+F21</f>
        <v>3443</v>
      </c>
    </row>
    <row r="23" spans="1:6" ht="11.25" customHeight="1" x14ac:dyDescent="0.3">
      <c r="A23" s="129" t="s">
        <v>55</v>
      </c>
      <c r="B23" s="208"/>
      <c r="C23" s="209"/>
      <c r="D23" s="208"/>
      <c r="E23" s="208"/>
      <c r="F23" s="208"/>
    </row>
    <row r="24" spans="1:6" ht="11.25" customHeight="1" x14ac:dyDescent="0.3">
      <c r="A24" s="393" t="s">
        <v>64</v>
      </c>
      <c r="B24" s="208"/>
      <c r="C24" s="209"/>
      <c r="D24" s="208"/>
      <c r="E24" s="208"/>
      <c r="F24" s="208"/>
    </row>
    <row r="25" spans="1:6" ht="11.25" hidden="1" customHeight="1" x14ac:dyDescent="0.3">
      <c r="A25" s="140" t="s">
        <v>38</v>
      </c>
      <c r="B25" s="208"/>
      <c r="C25" s="209"/>
      <c r="D25" s="208"/>
      <c r="E25" s="208"/>
      <c r="F25" s="208"/>
    </row>
    <row r="26" spans="1:6" ht="11.25" hidden="1" customHeight="1" x14ac:dyDescent="0.3">
      <c r="A26" s="140" t="s">
        <v>102</v>
      </c>
      <c r="B26" s="208"/>
      <c r="C26" s="209"/>
      <c r="D26" s="208"/>
      <c r="E26" s="208"/>
      <c r="F26" s="208"/>
    </row>
    <row r="27" spans="1:6" ht="11.25" hidden="1" customHeight="1" x14ac:dyDescent="0.3">
      <c r="A27" s="140" t="s">
        <v>103</v>
      </c>
      <c r="B27" s="208"/>
      <c r="C27" s="209"/>
      <c r="D27" s="208"/>
      <c r="E27" s="208"/>
      <c r="F27" s="208"/>
    </row>
    <row r="28" spans="1:6" ht="11.25" hidden="1" customHeight="1" x14ac:dyDescent="0.3">
      <c r="A28" s="140" t="s">
        <v>65</v>
      </c>
      <c r="B28" s="208"/>
      <c r="C28" s="209"/>
      <c r="D28" s="208"/>
      <c r="E28" s="208"/>
      <c r="F28" s="208"/>
    </row>
    <row r="29" spans="1:6" ht="10.4" x14ac:dyDescent="0.3">
      <c r="A29" s="140" t="s">
        <v>144</v>
      </c>
      <c r="B29" s="208">
        <v>0</v>
      </c>
      <c r="C29" s="209">
        <v>0</v>
      </c>
      <c r="D29" s="208">
        <v>0</v>
      </c>
      <c r="E29" s="208">
        <v>0</v>
      </c>
      <c r="F29" s="208">
        <v>0</v>
      </c>
    </row>
    <row r="30" spans="1:6" ht="11.25" customHeight="1" x14ac:dyDescent="0.3">
      <c r="A30" s="393" t="s">
        <v>67</v>
      </c>
      <c r="B30" s="148">
        <f>SUM(B25:B29)</f>
        <v>0</v>
      </c>
      <c r="C30" s="149">
        <f>SUM(C25:C29)</f>
        <v>0</v>
      </c>
      <c r="D30" s="148">
        <f>SUM(D25:D29)</f>
        <v>0</v>
      </c>
      <c r="E30" s="148">
        <f>SUM(E25:E29)</f>
        <v>0</v>
      </c>
      <c r="F30" s="148">
        <f>SUM(F25:F29)</f>
        <v>0</v>
      </c>
    </row>
    <row r="31" spans="1:6" ht="11.25" hidden="1" customHeight="1" x14ac:dyDescent="0.3">
      <c r="A31" s="393" t="s">
        <v>56</v>
      </c>
      <c r="B31" s="208"/>
      <c r="C31" s="209"/>
      <c r="D31" s="208"/>
      <c r="E31" s="208"/>
      <c r="F31" s="208"/>
    </row>
    <row r="32" spans="1:6" ht="11.25" hidden="1" customHeight="1" x14ac:dyDescent="0.3">
      <c r="A32" s="140" t="s">
        <v>201</v>
      </c>
      <c r="B32" s="208"/>
      <c r="C32" s="209"/>
      <c r="D32" s="208"/>
      <c r="E32" s="208"/>
      <c r="F32" s="208"/>
    </row>
    <row r="33" spans="1:10" ht="11.25" hidden="1" customHeight="1" x14ac:dyDescent="0.3">
      <c r="A33" s="140" t="s">
        <v>57</v>
      </c>
      <c r="B33" s="208"/>
      <c r="C33" s="209"/>
      <c r="D33" s="208"/>
      <c r="E33" s="208"/>
      <c r="F33" s="208"/>
    </row>
    <row r="34" spans="1:10" ht="11.25" hidden="1" customHeight="1" x14ac:dyDescent="0.3">
      <c r="A34" s="140" t="s">
        <v>58</v>
      </c>
      <c r="B34" s="208"/>
      <c r="C34" s="209"/>
      <c r="D34" s="208"/>
      <c r="E34" s="208"/>
      <c r="F34" s="208"/>
    </row>
    <row r="35" spans="1:10" ht="11.25" hidden="1" customHeight="1" x14ac:dyDescent="0.3">
      <c r="A35" s="140" t="s">
        <v>59</v>
      </c>
      <c r="B35" s="208"/>
      <c r="C35" s="209"/>
      <c r="D35" s="208"/>
      <c r="E35" s="208"/>
      <c r="F35" s="208"/>
    </row>
    <row r="36" spans="1:10" ht="11.25" hidden="1" customHeight="1" x14ac:dyDescent="0.3">
      <c r="A36" s="391" t="s">
        <v>17</v>
      </c>
      <c r="B36" s="208"/>
      <c r="C36" s="209"/>
      <c r="D36" s="208"/>
      <c r="E36" s="208"/>
      <c r="F36" s="208"/>
    </row>
    <row r="37" spans="1:10" ht="11.25" hidden="1" customHeight="1" x14ac:dyDescent="0.3">
      <c r="A37" s="393" t="s">
        <v>60</v>
      </c>
      <c r="B37" s="148">
        <f>SUM(B32:B36)</f>
        <v>0</v>
      </c>
      <c r="C37" s="149">
        <f>SUM(C32:C36)</f>
        <v>0</v>
      </c>
      <c r="D37" s="148">
        <f>SUM(D32:D36)</f>
        <v>0</v>
      </c>
      <c r="E37" s="148">
        <f>SUM(E32:E36)</f>
        <v>0</v>
      </c>
      <c r="F37" s="148">
        <f>SUM(F32:F36)</f>
        <v>0</v>
      </c>
      <c r="J37" s="323"/>
    </row>
    <row r="38" spans="1:10" ht="11.25" hidden="1" customHeight="1" x14ac:dyDescent="0.3">
      <c r="A38" s="393"/>
      <c r="B38" s="198"/>
      <c r="C38" s="199"/>
      <c r="D38" s="198"/>
      <c r="E38" s="198"/>
      <c r="F38" s="198"/>
      <c r="J38" s="323"/>
    </row>
    <row r="39" spans="1:10" ht="41.5" hidden="1" x14ac:dyDescent="0.2">
      <c r="A39" s="219"/>
      <c r="B39" s="331" t="s">
        <v>351</v>
      </c>
      <c r="C39" s="332" t="s">
        <v>352</v>
      </c>
      <c r="D39" s="331" t="s">
        <v>353</v>
      </c>
      <c r="E39" s="331" t="s">
        <v>354</v>
      </c>
      <c r="F39" s="331" t="s">
        <v>355</v>
      </c>
    </row>
    <row r="40" spans="1:10" ht="11.25" hidden="1" customHeight="1" x14ac:dyDescent="0.3">
      <c r="A40" s="393"/>
      <c r="B40" s="198"/>
      <c r="C40" s="199"/>
      <c r="D40" s="198"/>
      <c r="E40" s="198"/>
      <c r="F40" s="198"/>
      <c r="J40" s="323"/>
    </row>
    <row r="41" spans="1:10" ht="11.25" hidden="1" customHeight="1" x14ac:dyDescent="0.3">
      <c r="A41" s="393" t="s">
        <v>61</v>
      </c>
      <c r="B41" s="208"/>
      <c r="C41" s="209"/>
      <c r="D41" s="208"/>
      <c r="E41" s="208"/>
      <c r="F41" s="208"/>
    </row>
    <row r="42" spans="1:10" ht="11.25" hidden="1" customHeight="1" x14ac:dyDescent="0.3">
      <c r="A42" s="140" t="s">
        <v>123</v>
      </c>
      <c r="B42" s="208"/>
      <c r="C42" s="209"/>
      <c r="D42" s="208"/>
      <c r="E42" s="208"/>
      <c r="F42" s="208"/>
    </row>
    <row r="43" spans="1:10" ht="11.25" hidden="1" customHeight="1" x14ac:dyDescent="0.3">
      <c r="A43" s="140" t="s">
        <v>148</v>
      </c>
      <c r="B43" s="208"/>
      <c r="C43" s="209"/>
      <c r="D43" s="208"/>
      <c r="E43" s="208"/>
      <c r="F43" s="208"/>
    </row>
    <row r="44" spans="1:10" ht="11.25" hidden="1" customHeight="1" x14ac:dyDescent="0.3">
      <c r="A44" s="140" t="s">
        <v>157</v>
      </c>
      <c r="B44" s="208"/>
      <c r="C44" s="209"/>
      <c r="D44" s="208"/>
      <c r="E44" s="208"/>
      <c r="F44" s="208"/>
    </row>
    <row r="45" spans="1:10" ht="11.25" hidden="1" customHeight="1" x14ac:dyDescent="0.3">
      <c r="A45" s="393" t="s">
        <v>63</v>
      </c>
      <c r="B45" s="148">
        <v>0</v>
      </c>
      <c r="C45" s="149">
        <v>0</v>
      </c>
      <c r="D45" s="148">
        <v>0</v>
      </c>
      <c r="E45" s="148">
        <v>0</v>
      </c>
      <c r="F45" s="148">
        <v>0</v>
      </c>
    </row>
    <row r="46" spans="1:10" ht="22.5" hidden="1" customHeight="1" x14ac:dyDescent="0.3">
      <c r="A46" s="392" t="s">
        <v>171</v>
      </c>
      <c r="B46" s="208"/>
      <c r="C46" s="209"/>
      <c r="D46" s="208"/>
      <c r="E46" s="208"/>
      <c r="F46" s="208"/>
    </row>
    <row r="47" spans="1:10" ht="22.5" customHeight="1" x14ac:dyDescent="0.2">
      <c r="A47" s="216" t="s">
        <v>202</v>
      </c>
      <c r="B47" s="435">
        <v>0</v>
      </c>
      <c r="C47" s="436">
        <v>0</v>
      </c>
      <c r="D47" s="435">
        <v>0</v>
      </c>
      <c r="E47" s="435">
        <v>0</v>
      </c>
      <c r="F47" s="435">
        <v>0</v>
      </c>
    </row>
    <row r="48" spans="1:10" ht="11.25" customHeight="1" x14ac:dyDescent="0.3">
      <c r="A48" s="165" t="s">
        <v>149</v>
      </c>
      <c r="B48" s="153">
        <f>+B22-B47</f>
        <v>3443</v>
      </c>
      <c r="C48" s="169">
        <f>+C22-C47</f>
        <v>3443</v>
      </c>
      <c r="D48" s="153">
        <f t="shared" ref="D48:F48" si="0">+D22-D47</f>
        <v>3443</v>
      </c>
      <c r="E48" s="153">
        <f t="shared" si="0"/>
        <v>3443</v>
      </c>
      <c r="F48" s="153">
        <f t="shared" si="0"/>
        <v>3443</v>
      </c>
    </row>
    <row r="49" spans="1:6" ht="11.25" customHeight="1" x14ac:dyDescent="0.3">
      <c r="A49" s="27"/>
    </row>
    <row r="50" spans="1:6" ht="11.25" customHeight="1" x14ac:dyDescent="0.2">
      <c r="A50" s="492" t="s">
        <v>246</v>
      </c>
      <c r="B50" s="492"/>
      <c r="C50" s="492"/>
      <c r="D50" s="492"/>
      <c r="E50" s="492"/>
      <c r="F50" s="492"/>
    </row>
    <row r="51" spans="1:6" ht="11.25" customHeight="1" x14ac:dyDescent="0.3">
      <c r="A51" s="93"/>
    </row>
    <row r="52" spans="1:6" ht="11.25" hidden="1" customHeight="1" x14ac:dyDescent="0.2">
      <c r="A52" s="80"/>
    </row>
    <row r="53" spans="1:6" ht="11.25" hidden="1" customHeight="1" x14ac:dyDescent="0.3"/>
    <row r="54" spans="1:6" ht="11.25" hidden="1" customHeight="1" x14ac:dyDescent="0.3"/>
    <row r="55" spans="1:6" ht="11.25" hidden="1" customHeight="1" x14ac:dyDescent="0.3"/>
    <row r="56" spans="1:6" ht="11.25" hidden="1" customHeight="1" x14ac:dyDescent="0.3"/>
    <row r="57" spans="1:6" ht="11.25" hidden="1" customHeight="1" x14ac:dyDescent="0.3"/>
  </sheetData>
  <mergeCells count="2">
    <mergeCell ref="A1:F1"/>
    <mergeCell ref="A50:F50"/>
  </mergeCells>
  <phoneticPr fontId="28"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K92"/>
  <sheetViews>
    <sheetView showGridLines="0" tabSelected="1" zoomScaleNormal="100" zoomScaleSheetLayoutView="115" workbookViewId="0">
      <selection activeCell="A71" sqref="A71"/>
    </sheetView>
  </sheetViews>
  <sheetFormatPr defaultColWidth="8" defaultRowHeight="11.25" customHeight="1" x14ac:dyDescent="0.3"/>
  <cols>
    <col min="1" max="1" width="27" style="19" customWidth="1"/>
    <col min="2" max="6" width="8.296875" style="19" customWidth="1"/>
    <col min="7" max="16384" width="8" style="19"/>
  </cols>
  <sheetData>
    <row r="1" spans="1:6" ht="22.5" customHeight="1" x14ac:dyDescent="0.3">
      <c r="A1" s="495" t="s">
        <v>262</v>
      </c>
      <c r="B1" s="495"/>
      <c r="C1" s="495"/>
      <c r="D1" s="495"/>
      <c r="E1" s="495"/>
      <c r="F1" s="495"/>
    </row>
    <row r="2" spans="1:6" ht="11.25" customHeight="1" x14ac:dyDescent="0.3">
      <c r="A2" s="25"/>
    </row>
    <row r="3" spans="1:6" ht="41.5" x14ac:dyDescent="0.2">
      <c r="A3" s="219"/>
      <c r="B3" s="331" t="s">
        <v>351</v>
      </c>
      <c r="C3" s="332" t="s">
        <v>352</v>
      </c>
      <c r="D3" s="331" t="s">
        <v>353</v>
      </c>
      <c r="E3" s="331" t="s">
        <v>354</v>
      </c>
      <c r="F3" s="331" t="s">
        <v>355</v>
      </c>
    </row>
    <row r="4" spans="1:6" ht="11.25" customHeight="1" x14ac:dyDescent="0.3">
      <c r="A4" s="129" t="s">
        <v>74</v>
      </c>
      <c r="B4" s="208"/>
      <c r="C4" s="209"/>
      <c r="D4" s="208"/>
      <c r="E4" s="208"/>
      <c r="F4" s="208"/>
    </row>
    <row r="5" spans="1:6" ht="11.25" customHeight="1" x14ac:dyDescent="0.3">
      <c r="A5" s="129" t="s">
        <v>75</v>
      </c>
      <c r="B5" s="208"/>
      <c r="C5" s="209"/>
      <c r="D5" s="208"/>
      <c r="E5" s="208"/>
      <c r="F5" s="208"/>
    </row>
    <row r="6" spans="1:6" ht="21.05" hidden="1" customHeight="1" x14ac:dyDescent="0.3">
      <c r="A6" s="236" t="s">
        <v>28</v>
      </c>
      <c r="B6" s="208"/>
      <c r="C6" s="209"/>
      <c r="D6" s="208"/>
      <c r="E6" s="208"/>
      <c r="F6" s="208"/>
    </row>
    <row r="7" spans="1:6" ht="11.25" hidden="1" customHeight="1" x14ac:dyDescent="0.3">
      <c r="A7" s="214" t="s">
        <v>3</v>
      </c>
      <c r="B7" s="208"/>
      <c r="C7" s="209"/>
      <c r="D7" s="208"/>
      <c r="E7" s="208"/>
      <c r="F7" s="208"/>
    </row>
    <row r="8" spans="1:6" ht="11.25" hidden="1" customHeight="1" x14ac:dyDescent="0.3">
      <c r="A8" s="214" t="s">
        <v>66</v>
      </c>
      <c r="B8" s="208"/>
      <c r="C8" s="209"/>
      <c r="D8" s="208"/>
      <c r="E8" s="208"/>
      <c r="F8" s="208"/>
    </row>
    <row r="9" spans="1:6" ht="11.25" hidden="1" customHeight="1" x14ac:dyDescent="0.3">
      <c r="A9" s="120" t="s">
        <v>106</v>
      </c>
      <c r="B9" s="208"/>
      <c r="C9" s="209"/>
      <c r="D9" s="208"/>
      <c r="E9" s="208"/>
      <c r="F9" s="208"/>
    </row>
    <row r="10" spans="1:6" ht="11.25" hidden="1" customHeight="1" x14ac:dyDescent="0.3">
      <c r="A10" s="212" t="s">
        <v>107</v>
      </c>
      <c r="B10" s="208"/>
      <c r="C10" s="209"/>
      <c r="D10" s="208"/>
      <c r="E10" s="208"/>
      <c r="F10" s="208"/>
    </row>
    <row r="11" spans="1:6" ht="11.25" hidden="1" customHeight="1" x14ac:dyDescent="0.3">
      <c r="A11" s="212" t="s">
        <v>147</v>
      </c>
      <c r="B11" s="208"/>
      <c r="C11" s="209"/>
      <c r="D11" s="208"/>
      <c r="E11" s="208"/>
      <c r="F11" s="208"/>
    </row>
    <row r="12" spans="1:6" ht="11.25" hidden="1" customHeight="1" x14ac:dyDescent="0.3">
      <c r="A12" s="146" t="s">
        <v>108</v>
      </c>
      <c r="B12" s="208"/>
      <c r="C12" s="209"/>
      <c r="D12" s="208"/>
      <c r="E12" s="208"/>
      <c r="F12" s="208"/>
    </row>
    <row r="13" spans="1:6" ht="11.25" customHeight="1" x14ac:dyDescent="0.3">
      <c r="A13" s="214" t="s">
        <v>17</v>
      </c>
      <c r="B13" s="208">
        <v>2695</v>
      </c>
      <c r="C13" s="209">
        <v>300</v>
      </c>
      <c r="D13" s="208">
        <v>300</v>
      </c>
      <c r="E13" s="208">
        <v>300</v>
      </c>
      <c r="F13" s="208">
        <v>300</v>
      </c>
    </row>
    <row r="14" spans="1:6" ht="11.25" customHeight="1" x14ac:dyDescent="0.3">
      <c r="A14" s="134" t="s">
        <v>76</v>
      </c>
      <c r="B14" s="148">
        <f>SUM(B6:B13)</f>
        <v>2695</v>
      </c>
      <c r="C14" s="149">
        <f>SUM(C6:C13)</f>
        <v>300</v>
      </c>
      <c r="D14" s="148">
        <f>SUM(D6:D13)</f>
        <v>300</v>
      </c>
      <c r="E14" s="148">
        <f>SUM(E6:E13)</f>
        <v>300</v>
      </c>
      <c r="F14" s="148">
        <f>SUM(F6:F13)</f>
        <v>300</v>
      </c>
    </row>
    <row r="15" spans="1:6" ht="11.25" customHeight="1" x14ac:dyDescent="0.3">
      <c r="A15" s="129" t="s">
        <v>77</v>
      </c>
      <c r="B15" s="208"/>
      <c r="C15" s="209"/>
      <c r="D15" s="208"/>
      <c r="E15" s="208"/>
      <c r="F15" s="208"/>
    </row>
    <row r="16" spans="1:6" ht="11.25" hidden="1" customHeight="1" x14ac:dyDescent="0.3">
      <c r="A16" s="146" t="s">
        <v>65</v>
      </c>
      <c r="B16" s="208"/>
      <c r="C16" s="209"/>
      <c r="D16" s="208"/>
      <c r="E16" s="208"/>
      <c r="F16" s="208"/>
    </row>
    <row r="17" spans="1:9" ht="11.25" hidden="1" customHeight="1" x14ac:dyDescent="0.3">
      <c r="A17" s="146" t="s">
        <v>109</v>
      </c>
      <c r="B17" s="208"/>
      <c r="C17" s="209"/>
      <c r="D17" s="208"/>
      <c r="E17" s="208"/>
      <c r="F17" s="208"/>
    </row>
    <row r="18" spans="1:9" ht="11.25" hidden="1" customHeight="1" x14ac:dyDescent="0.3">
      <c r="A18" s="146" t="s">
        <v>103</v>
      </c>
      <c r="B18" s="208"/>
      <c r="C18" s="209"/>
      <c r="D18" s="208"/>
      <c r="E18" s="208"/>
      <c r="F18" s="208"/>
    </row>
    <row r="19" spans="1:9" ht="11.25" hidden="1" customHeight="1" x14ac:dyDescent="0.3">
      <c r="A19" s="146" t="s">
        <v>38</v>
      </c>
      <c r="B19" s="208"/>
      <c r="C19" s="209"/>
      <c r="D19" s="208"/>
      <c r="E19" s="208"/>
      <c r="F19" s="208"/>
    </row>
    <row r="20" spans="1:9" ht="11.25" hidden="1" customHeight="1" x14ac:dyDescent="0.3">
      <c r="A20" s="146" t="s">
        <v>110</v>
      </c>
      <c r="B20" s="208"/>
      <c r="C20" s="209"/>
      <c r="D20" s="208"/>
      <c r="E20" s="208"/>
      <c r="F20" s="208"/>
    </row>
    <row r="21" spans="1:9" ht="11.25" hidden="1" customHeight="1" x14ac:dyDescent="0.3">
      <c r="A21" s="146" t="s">
        <v>78</v>
      </c>
      <c r="B21" s="208"/>
      <c r="C21" s="209"/>
      <c r="D21" s="208"/>
      <c r="E21" s="208"/>
      <c r="F21" s="208"/>
    </row>
    <row r="22" spans="1:9" ht="11.25" hidden="1" customHeight="1" x14ac:dyDescent="0.3">
      <c r="A22" s="146" t="s">
        <v>62</v>
      </c>
      <c r="B22" s="208"/>
      <c r="C22" s="209"/>
      <c r="D22" s="208"/>
      <c r="E22" s="208"/>
      <c r="F22" s="208"/>
    </row>
    <row r="23" spans="1:9" ht="11.25" hidden="1" customHeight="1" x14ac:dyDescent="0.3">
      <c r="A23" s="188" t="s">
        <v>190</v>
      </c>
      <c r="B23" s="151"/>
      <c r="C23" s="209"/>
      <c r="D23" s="208"/>
      <c r="E23" s="208"/>
      <c r="F23" s="208"/>
    </row>
    <row r="24" spans="1:9" ht="11.25" customHeight="1" x14ac:dyDescent="0.3">
      <c r="A24" s="214" t="s">
        <v>17</v>
      </c>
      <c r="B24" s="208"/>
      <c r="C24" s="209"/>
      <c r="D24" s="208"/>
      <c r="E24" s="208"/>
      <c r="F24" s="208"/>
    </row>
    <row r="25" spans="1:9" ht="11.25" customHeight="1" x14ac:dyDescent="0.3">
      <c r="A25" s="129" t="s">
        <v>79</v>
      </c>
      <c r="B25" s="148">
        <f>SUM(B16:B24)</f>
        <v>0</v>
      </c>
      <c r="C25" s="149">
        <f>SUM(C16:C24)</f>
        <v>0</v>
      </c>
      <c r="D25" s="148">
        <f>SUM(D16:D24)</f>
        <v>0</v>
      </c>
      <c r="E25" s="148">
        <f>SUM(E16:E24)</f>
        <v>0</v>
      </c>
      <c r="F25" s="148">
        <f>SUM(F16:F24)</f>
        <v>0</v>
      </c>
      <c r="I25" s="19" t="s">
        <v>266</v>
      </c>
    </row>
    <row r="26" spans="1:9" ht="20.75" x14ac:dyDescent="0.2">
      <c r="A26" s="227" t="s">
        <v>313</v>
      </c>
      <c r="B26" s="237">
        <f>B14-B25</f>
        <v>2695</v>
      </c>
      <c r="C26" s="238">
        <f>C14-C25</f>
        <v>300</v>
      </c>
      <c r="D26" s="237">
        <f>D14-D25</f>
        <v>300</v>
      </c>
      <c r="E26" s="237">
        <f>E14-E25</f>
        <v>300</v>
      </c>
      <c r="F26" s="237">
        <f>F14-F25</f>
        <v>300</v>
      </c>
    </row>
    <row r="27" spans="1:9" ht="11.25" hidden="1" customHeight="1" x14ac:dyDescent="0.3">
      <c r="A27" s="129" t="s">
        <v>80</v>
      </c>
      <c r="B27" s="208"/>
      <c r="C27" s="209"/>
      <c r="D27" s="208"/>
      <c r="E27" s="208"/>
      <c r="F27" s="208"/>
    </row>
    <row r="28" spans="1:9" ht="11.25" hidden="1" customHeight="1" x14ac:dyDescent="0.3">
      <c r="A28" s="129" t="s">
        <v>75</v>
      </c>
      <c r="B28" s="208"/>
      <c r="C28" s="209"/>
      <c r="D28" s="208"/>
      <c r="E28" s="208"/>
      <c r="F28" s="208"/>
    </row>
    <row r="29" spans="1:9" ht="22.5" hidden="1" customHeight="1" x14ac:dyDescent="0.3">
      <c r="A29" s="224" t="s">
        <v>312</v>
      </c>
      <c r="B29" s="208"/>
      <c r="C29" s="209"/>
      <c r="D29" s="208"/>
      <c r="E29" s="208"/>
      <c r="F29" s="208"/>
    </row>
    <row r="30" spans="1:9" s="24" customFormat="1" ht="11.25" hidden="1" customHeight="1" x14ac:dyDescent="0.3">
      <c r="A30" s="224" t="s">
        <v>203</v>
      </c>
      <c r="B30" s="166"/>
      <c r="C30" s="167"/>
      <c r="D30" s="166"/>
      <c r="E30" s="166"/>
      <c r="F30" s="166"/>
    </row>
    <row r="31" spans="1:9" ht="11.25" hidden="1" customHeight="1" x14ac:dyDescent="0.3">
      <c r="A31" s="224" t="s">
        <v>130</v>
      </c>
      <c r="B31" s="208"/>
      <c r="C31" s="209"/>
      <c r="D31" s="208"/>
      <c r="E31" s="208"/>
      <c r="F31" s="208"/>
    </row>
    <row r="32" spans="1:9" ht="11.25" hidden="1" customHeight="1" x14ac:dyDescent="0.3">
      <c r="A32" s="212" t="s">
        <v>111</v>
      </c>
      <c r="B32" s="208"/>
      <c r="C32" s="209"/>
      <c r="D32" s="208"/>
      <c r="E32" s="208"/>
      <c r="F32" s="208"/>
    </row>
    <row r="33" spans="1:9" ht="11.25" hidden="1" customHeight="1" x14ac:dyDescent="0.3">
      <c r="A33" s="212" t="s">
        <v>43</v>
      </c>
      <c r="B33" s="208"/>
      <c r="C33" s="209"/>
      <c r="D33" s="208"/>
      <c r="E33" s="208"/>
      <c r="F33" s="208"/>
    </row>
    <row r="34" spans="1:9" ht="11.25" hidden="1" customHeight="1" x14ac:dyDescent="0.3">
      <c r="A34" s="214" t="s">
        <v>17</v>
      </c>
      <c r="B34" s="208"/>
      <c r="C34" s="209"/>
      <c r="D34" s="208"/>
      <c r="E34" s="208"/>
      <c r="F34" s="208"/>
    </row>
    <row r="35" spans="1:9" ht="11.25" hidden="1" customHeight="1" x14ac:dyDescent="0.3">
      <c r="A35" s="153" t="s">
        <v>76</v>
      </c>
      <c r="B35" s="148">
        <f>SUM(B29:B34)</f>
        <v>0</v>
      </c>
      <c r="C35" s="149">
        <f>SUM(C29:C34)</f>
        <v>0</v>
      </c>
      <c r="D35" s="148">
        <f>SUM(D29:D34)</f>
        <v>0</v>
      </c>
      <c r="E35" s="148">
        <f>SUM(E29:E34)</f>
        <v>0</v>
      </c>
      <c r="F35" s="148">
        <f>SUM(F29:F34)</f>
        <v>0</v>
      </c>
      <c r="I35" s="323" t="s">
        <v>232</v>
      </c>
    </row>
    <row r="36" spans="1:9" ht="11.25" hidden="1" customHeight="1" x14ac:dyDescent="0.3">
      <c r="A36" s="134"/>
      <c r="B36" s="198"/>
      <c r="C36" s="199"/>
      <c r="D36" s="198"/>
      <c r="E36" s="198"/>
      <c r="F36" s="198"/>
    </row>
    <row r="37" spans="1:9" ht="11.25" hidden="1" customHeight="1" x14ac:dyDescent="0.3"/>
    <row r="38" spans="1:9" ht="22.2" hidden="1" customHeight="1" x14ac:dyDescent="0.3">
      <c r="A38" s="489" t="s">
        <v>263</v>
      </c>
      <c r="B38" s="490"/>
      <c r="C38" s="490"/>
      <c r="D38" s="490"/>
      <c r="E38" s="490"/>
      <c r="F38" s="490"/>
    </row>
    <row r="39" spans="1:9" ht="11.25" hidden="1" customHeight="1" x14ac:dyDescent="0.3">
      <c r="A39" s="25"/>
    </row>
    <row r="40" spans="1:9" ht="45.25" hidden="1" customHeight="1" x14ac:dyDescent="0.2">
      <c r="A40" s="219"/>
      <c r="B40" s="331" t="s">
        <v>351</v>
      </c>
      <c r="C40" s="332" t="s">
        <v>352</v>
      </c>
      <c r="D40" s="331" t="s">
        <v>353</v>
      </c>
      <c r="E40" s="331" t="s">
        <v>354</v>
      </c>
      <c r="F40" s="331" t="s">
        <v>355</v>
      </c>
    </row>
    <row r="41" spans="1:9" ht="11.25" hidden="1" customHeight="1" x14ac:dyDescent="0.3">
      <c r="A41" s="134" t="s">
        <v>77</v>
      </c>
      <c r="B41" s="208"/>
      <c r="C41" s="209"/>
      <c r="D41" s="208"/>
      <c r="E41" s="208"/>
      <c r="F41" s="208"/>
    </row>
    <row r="42" spans="1:9" ht="22.5" hidden="1" customHeight="1" x14ac:dyDescent="0.3">
      <c r="A42" s="226" t="s">
        <v>176</v>
      </c>
      <c r="B42" s="208"/>
      <c r="C42" s="209"/>
      <c r="D42" s="208"/>
      <c r="E42" s="208"/>
      <c r="F42" s="208"/>
    </row>
    <row r="43" spans="1:9" ht="11.25" hidden="1" customHeight="1" x14ac:dyDescent="0.3">
      <c r="A43" s="188" t="s">
        <v>112</v>
      </c>
      <c r="B43" s="208"/>
      <c r="C43" s="209"/>
      <c r="D43" s="208"/>
      <c r="E43" s="208"/>
      <c r="F43" s="208"/>
    </row>
    <row r="44" spans="1:9" ht="11.25" hidden="1" customHeight="1" x14ac:dyDescent="0.3">
      <c r="A44" s="188" t="s">
        <v>204</v>
      </c>
      <c r="B44" s="208"/>
      <c r="C44" s="209"/>
      <c r="D44" s="208"/>
      <c r="E44" s="208"/>
      <c r="F44" s="208"/>
    </row>
    <row r="45" spans="1:9" ht="11.25" hidden="1" customHeight="1" x14ac:dyDescent="0.3">
      <c r="A45" s="157" t="s">
        <v>113</v>
      </c>
      <c r="B45" s="208"/>
      <c r="C45" s="209"/>
      <c r="D45" s="208"/>
      <c r="E45" s="208"/>
      <c r="F45" s="208"/>
    </row>
    <row r="46" spans="1:9" ht="11.25" hidden="1" customHeight="1" x14ac:dyDescent="0.3">
      <c r="A46" s="188" t="s">
        <v>43</v>
      </c>
      <c r="B46" s="208"/>
      <c r="C46" s="209"/>
      <c r="D46" s="208"/>
      <c r="E46" s="208"/>
      <c r="F46" s="208"/>
    </row>
    <row r="47" spans="1:9" ht="11.25" hidden="1" customHeight="1" x14ac:dyDescent="0.3">
      <c r="A47" s="188" t="s">
        <v>205</v>
      </c>
      <c r="B47" s="208"/>
      <c r="C47" s="209"/>
      <c r="D47" s="208"/>
      <c r="E47" s="208"/>
      <c r="F47" s="208"/>
    </row>
    <row r="48" spans="1:9" ht="11.25" hidden="1" customHeight="1" x14ac:dyDescent="0.3">
      <c r="A48" s="214" t="s">
        <v>17</v>
      </c>
      <c r="B48" s="208"/>
      <c r="C48" s="209"/>
      <c r="D48" s="208"/>
      <c r="E48" s="208"/>
      <c r="F48" s="208"/>
    </row>
    <row r="49" spans="1:6" ht="11.25" hidden="1" customHeight="1" x14ac:dyDescent="0.3">
      <c r="A49" s="134" t="s">
        <v>79</v>
      </c>
      <c r="B49" s="211">
        <v>0</v>
      </c>
      <c r="C49" s="213">
        <v>0</v>
      </c>
      <c r="D49" s="211">
        <v>0</v>
      </c>
      <c r="E49" s="211">
        <v>0</v>
      </c>
      <c r="F49" s="211">
        <v>0</v>
      </c>
    </row>
    <row r="50" spans="1:6" ht="22.5" hidden="1" customHeight="1" x14ac:dyDescent="0.2">
      <c r="A50" s="216" t="s">
        <v>314</v>
      </c>
      <c r="B50" s="432">
        <v>0</v>
      </c>
      <c r="C50" s="433">
        <v>0</v>
      </c>
      <c r="D50" s="432">
        <v>0</v>
      </c>
      <c r="E50" s="432">
        <v>0</v>
      </c>
      <c r="F50" s="432">
        <v>0</v>
      </c>
    </row>
    <row r="51" spans="1:6" ht="11.25" hidden="1" customHeight="1" x14ac:dyDescent="0.3">
      <c r="A51" s="129" t="s">
        <v>81</v>
      </c>
      <c r="B51" s="208"/>
      <c r="C51" s="209"/>
      <c r="D51" s="208"/>
      <c r="E51" s="208"/>
      <c r="F51" s="208"/>
    </row>
    <row r="52" spans="1:6" ht="11.25" hidden="1" customHeight="1" x14ac:dyDescent="0.3">
      <c r="A52" s="137" t="s">
        <v>75</v>
      </c>
      <c r="B52" s="208"/>
      <c r="C52" s="209"/>
      <c r="D52" s="208"/>
      <c r="E52" s="208"/>
      <c r="F52" s="208"/>
    </row>
    <row r="53" spans="1:6" ht="11.25" hidden="1" customHeight="1" x14ac:dyDescent="0.3">
      <c r="A53" s="214" t="s">
        <v>164</v>
      </c>
      <c r="B53" s="208"/>
      <c r="C53" s="209"/>
      <c r="D53" s="208"/>
      <c r="E53" s="208"/>
      <c r="F53" s="208"/>
    </row>
    <row r="54" spans="1:6" ht="11.25" hidden="1" customHeight="1" x14ac:dyDescent="0.3">
      <c r="A54" s="214" t="s">
        <v>17</v>
      </c>
      <c r="B54" s="208"/>
      <c r="C54" s="209"/>
      <c r="D54" s="208"/>
      <c r="E54" s="208"/>
      <c r="F54" s="208"/>
    </row>
    <row r="55" spans="1:6" ht="11.25" hidden="1" customHeight="1" x14ac:dyDescent="0.3">
      <c r="A55" s="134" t="s">
        <v>76</v>
      </c>
      <c r="B55" s="148">
        <v>0</v>
      </c>
      <c r="C55" s="149">
        <v>0</v>
      </c>
      <c r="D55" s="148">
        <v>0</v>
      </c>
      <c r="E55" s="148">
        <v>0</v>
      </c>
      <c r="F55" s="148">
        <v>0</v>
      </c>
    </row>
    <row r="56" spans="1:6" ht="11.25" hidden="1" customHeight="1" x14ac:dyDescent="0.3">
      <c r="A56" s="129" t="s">
        <v>77</v>
      </c>
      <c r="B56" s="208"/>
      <c r="C56" s="209"/>
      <c r="D56" s="208"/>
      <c r="E56" s="208"/>
      <c r="F56" s="208"/>
    </row>
    <row r="57" spans="1:6" ht="11.25" hidden="1" customHeight="1" x14ac:dyDescent="0.3">
      <c r="A57" s="214" t="s">
        <v>114</v>
      </c>
      <c r="B57" s="208"/>
      <c r="C57" s="209"/>
      <c r="D57" s="208"/>
      <c r="E57" s="208"/>
      <c r="F57" s="208"/>
    </row>
    <row r="58" spans="1:6" ht="11.25" hidden="1" customHeight="1" x14ac:dyDescent="0.3">
      <c r="A58" s="214" t="s">
        <v>17</v>
      </c>
      <c r="B58" s="208"/>
      <c r="C58" s="209"/>
      <c r="D58" s="208"/>
      <c r="E58" s="208"/>
      <c r="F58" s="208"/>
    </row>
    <row r="59" spans="1:6" ht="11.25" hidden="1" customHeight="1" x14ac:dyDescent="0.3">
      <c r="A59" s="129" t="s">
        <v>79</v>
      </c>
      <c r="B59" s="211">
        <v>0</v>
      </c>
      <c r="C59" s="213">
        <v>0</v>
      </c>
      <c r="D59" s="211">
        <v>0</v>
      </c>
      <c r="E59" s="211">
        <v>0</v>
      </c>
      <c r="F59" s="211">
        <v>0</v>
      </c>
    </row>
    <row r="60" spans="1:6" ht="22.5" hidden="1" customHeight="1" x14ac:dyDescent="0.2">
      <c r="A60" s="227" t="s">
        <v>206</v>
      </c>
      <c r="B60" s="432">
        <v>0</v>
      </c>
      <c r="C60" s="433">
        <v>0</v>
      </c>
      <c r="D60" s="432">
        <v>0</v>
      </c>
      <c r="E60" s="432">
        <v>0</v>
      </c>
      <c r="F60" s="432">
        <v>0</v>
      </c>
    </row>
    <row r="61" spans="1:6" ht="22.5" customHeight="1" x14ac:dyDescent="0.2">
      <c r="A61" s="227" t="s">
        <v>178</v>
      </c>
      <c r="B61" s="430">
        <f>+B26</f>
        <v>2695</v>
      </c>
      <c r="C61" s="431">
        <f>+C26</f>
        <v>300</v>
      </c>
      <c r="D61" s="430">
        <f>+D26</f>
        <v>300</v>
      </c>
      <c r="E61" s="430">
        <f>+E26</f>
        <v>300</v>
      </c>
      <c r="F61" s="430">
        <f>+F26</f>
        <v>300</v>
      </c>
    </row>
    <row r="62" spans="1:6" ht="22.2" customHeight="1" x14ac:dyDescent="0.2">
      <c r="A62" s="224" t="s">
        <v>207</v>
      </c>
      <c r="B62" s="438">
        <v>0</v>
      </c>
      <c r="C62" s="439">
        <v>0</v>
      </c>
      <c r="D62" s="438">
        <v>0</v>
      </c>
      <c r="E62" s="438">
        <v>0</v>
      </c>
      <c r="F62" s="438">
        <v>0</v>
      </c>
    </row>
    <row r="63" spans="1:6" ht="11.25" customHeight="1" x14ac:dyDescent="0.3">
      <c r="A63" s="140" t="s">
        <v>115</v>
      </c>
      <c r="B63" s="208"/>
      <c r="C63" s="209"/>
      <c r="D63" s="208"/>
      <c r="E63" s="208"/>
      <c r="F63" s="208"/>
    </row>
    <row r="64" spans="1:6" ht="11.25" customHeight="1" x14ac:dyDescent="0.3">
      <c r="A64" s="240" t="s">
        <v>131</v>
      </c>
      <c r="B64" s="208"/>
      <c r="C64" s="209"/>
      <c r="D64" s="208"/>
      <c r="E64" s="208"/>
      <c r="F64" s="208"/>
    </row>
    <row r="65" spans="1:11" ht="11.25" hidden="1" customHeight="1" x14ac:dyDescent="0.3">
      <c r="A65" s="240" t="s">
        <v>116</v>
      </c>
      <c r="B65" s="208"/>
      <c r="C65" s="209"/>
      <c r="D65" s="208"/>
      <c r="E65" s="208"/>
      <c r="F65" s="208"/>
    </row>
    <row r="66" spans="1:11" ht="38.299999999999997" hidden="1" customHeight="1" x14ac:dyDescent="0.2">
      <c r="A66" s="241" t="s">
        <v>361</v>
      </c>
      <c r="B66" s="438"/>
      <c r="C66" s="439"/>
      <c r="D66" s="438"/>
      <c r="E66" s="438"/>
      <c r="F66" s="438"/>
    </row>
    <row r="67" spans="1:11" ht="22.5" customHeight="1" x14ac:dyDescent="0.2">
      <c r="A67" s="392" t="s">
        <v>208</v>
      </c>
      <c r="B67" s="440">
        <v>0</v>
      </c>
      <c r="C67" s="441">
        <v>0</v>
      </c>
      <c r="D67" s="442">
        <v>0</v>
      </c>
      <c r="E67" s="442">
        <v>0</v>
      </c>
      <c r="F67" s="442">
        <v>0</v>
      </c>
    </row>
    <row r="68" spans="1:11" ht="11.25" customHeight="1" x14ac:dyDescent="0.3">
      <c r="A68" s="140" t="s">
        <v>117</v>
      </c>
      <c r="B68" s="135"/>
      <c r="C68" s="136"/>
      <c r="D68" s="135"/>
      <c r="E68" s="135"/>
      <c r="F68" s="135"/>
      <c r="H68" s="194"/>
    </row>
    <row r="69" spans="1:11" ht="11.25" customHeight="1" x14ac:dyDescent="0.3">
      <c r="A69" s="240" t="s">
        <v>131</v>
      </c>
      <c r="B69" s="208"/>
      <c r="C69" s="209"/>
      <c r="D69" s="208"/>
      <c r="E69" s="208"/>
      <c r="F69" s="208"/>
    </row>
    <row r="70" spans="1:11" ht="11.25" hidden="1" customHeight="1" x14ac:dyDescent="0.3">
      <c r="A70" s="240" t="s">
        <v>116</v>
      </c>
      <c r="B70" s="208"/>
      <c r="C70" s="209"/>
      <c r="D70" s="208"/>
      <c r="E70" s="208"/>
      <c r="F70" s="208"/>
    </row>
    <row r="71" spans="1:11" ht="35.299999999999997" customHeight="1" x14ac:dyDescent="0.2">
      <c r="A71" s="241" t="s">
        <v>362</v>
      </c>
      <c r="B71" s="438">
        <f>-B61</f>
        <v>-2695</v>
      </c>
      <c r="C71" s="439">
        <f>-C61</f>
        <v>-300</v>
      </c>
      <c r="D71" s="438">
        <f t="shared" ref="D71:F71" si="0">-D61</f>
        <v>-300</v>
      </c>
      <c r="E71" s="438">
        <f t="shared" si="0"/>
        <v>-300</v>
      </c>
      <c r="F71" s="438">
        <f t="shared" si="0"/>
        <v>-300</v>
      </c>
    </row>
    <row r="72" spans="1:11" ht="22.5" customHeight="1" x14ac:dyDescent="0.2">
      <c r="A72" s="392" t="s">
        <v>209</v>
      </c>
      <c r="B72" s="443">
        <f>+B71+B67</f>
        <v>-2695</v>
      </c>
      <c r="C72" s="444">
        <f>+C71+C67</f>
        <v>-300</v>
      </c>
      <c r="D72" s="443">
        <f t="shared" ref="D72:F72" si="1">+D71+D67</f>
        <v>-300</v>
      </c>
      <c r="E72" s="443">
        <f t="shared" si="1"/>
        <v>-300</v>
      </c>
      <c r="F72" s="443">
        <f t="shared" si="1"/>
        <v>-300</v>
      </c>
    </row>
    <row r="73" spans="1:11" ht="33.700000000000003" hidden="1" customHeight="1" x14ac:dyDescent="0.2">
      <c r="A73" s="226" t="s">
        <v>210</v>
      </c>
      <c r="B73" s="447"/>
      <c r="C73" s="448"/>
      <c r="D73" s="447"/>
      <c r="E73" s="447"/>
      <c r="F73" s="447"/>
    </row>
    <row r="74" spans="1:11" ht="22.5" customHeight="1" x14ac:dyDescent="0.2">
      <c r="A74" s="239" t="s">
        <v>211</v>
      </c>
      <c r="B74" s="445">
        <f>+B72+B67+B61</f>
        <v>0</v>
      </c>
      <c r="C74" s="446">
        <f>+C72+C67+C61</f>
        <v>0</v>
      </c>
      <c r="D74" s="445">
        <f t="shared" ref="D74:F74" si="2">+D72+D67+D61</f>
        <v>0</v>
      </c>
      <c r="E74" s="445">
        <f t="shared" si="2"/>
        <v>0</v>
      </c>
      <c r="F74" s="445">
        <f t="shared" si="2"/>
        <v>0</v>
      </c>
    </row>
    <row r="76" spans="1:11" ht="11.25" customHeight="1" x14ac:dyDescent="0.2">
      <c r="A76" s="492" t="s">
        <v>246</v>
      </c>
      <c r="B76" s="492"/>
      <c r="C76" s="492"/>
      <c r="D76" s="492"/>
      <c r="E76" s="492"/>
      <c r="F76" s="492"/>
    </row>
    <row r="77" spans="1:11" ht="11.25" customHeight="1" x14ac:dyDescent="0.3">
      <c r="A77" s="27"/>
    </row>
    <row r="78" spans="1:11" ht="11.25" hidden="1" customHeight="1" x14ac:dyDescent="0.3"/>
    <row r="79" spans="1:11" ht="11.25" hidden="1" customHeight="1" x14ac:dyDescent="0.3">
      <c r="A79" s="93"/>
    </row>
    <row r="80" spans="1:11" ht="11.25" hidden="1" customHeight="1" x14ac:dyDescent="0.2">
      <c r="A80" s="189"/>
      <c r="B80" s="89"/>
      <c r="C80" s="89"/>
      <c r="D80" s="89"/>
      <c r="E80" s="89"/>
      <c r="F80" s="89"/>
      <c r="G80" s="89"/>
      <c r="H80" s="89"/>
      <c r="I80" s="89"/>
      <c r="J80" s="89"/>
      <c r="K80" s="89"/>
    </row>
    <row r="81" spans="1:11" ht="11.25" hidden="1" customHeight="1" x14ac:dyDescent="0.2">
      <c r="A81" s="190"/>
      <c r="B81" s="89"/>
      <c r="C81" s="89"/>
      <c r="D81" s="89"/>
      <c r="E81" s="89"/>
      <c r="F81" s="89"/>
      <c r="G81" s="89"/>
      <c r="H81" s="89"/>
      <c r="I81" s="89"/>
      <c r="J81" s="89"/>
      <c r="K81" s="89"/>
    </row>
    <row r="82" spans="1:11" ht="11.25" hidden="1" customHeight="1" x14ac:dyDescent="0.2">
      <c r="A82" s="190"/>
      <c r="B82" s="89"/>
      <c r="C82" s="89"/>
      <c r="D82" s="89"/>
      <c r="E82" s="89"/>
      <c r="F82" s="89"/>
      <c r="G82" s="89"/>
      <c r="H82" s="89"/>
      <c r="I82" s="89"/>
      <c r="J82" s="89"/>
      <c r="K82" s="89"/>
    </row>
    <row r="83" spans="1:11" ht="11.25" hidden="1" customHeight="1" x14ac:dyDescent="0.3">
      <c r="A83" s="191"/>
      <c r="B83" s="89"/>
      <c r="C83" s="89"/>
      <c r="D83" s="89"/>
      <c r="E83" s="89"/>
      <c r="F83" s="89"/>
      <c r="G83" s="89"/>
      <c r="H83" s="89"/>
      <c r="I83" s="89"/>
      <c r="J83" s="89"/>
      <c r="K83" s="89"/>
    </row>
    <row r="84" spans="1:11" ht="11.25" hidden="1" customHeight="1" x14ac:dyDescent="0.3">
      <c r="A84" s="192"/>
      <c r="B84" s="89"/>
      <c r="C84" s="89"/>
      <c r="D84" s="89"/>
      <c r="E84" s="89"/>
      <c r="F84" s="89"/>
      <c r="G84" s="89"/>
      <c r="H84" s="89"/>
      <c r="I84" s="89"/>
      <c r="J84" s="89"/>
      <c r="K84" s="89"/>
    </row>
    <row r="85" spans="1:11" ht="11.25" hidden="1" customHeight="1" x14ac:dyDescent="0.3">
      <c r="A85" s="193"/>
      <c r="B85" s="89"/>
      <c r="C85" s="89"/>
      <c r="D85" s="89"/>
      <c r="E85" s="89"/>
      <c r="F85" s="89"/>
      <c r="G85" s="89"/>
      <c r="H85" s="89"/>
      <c r="I85" s="89"/>
      <c r="J85" s="89"/>
      <c r="K85" s="89"/>
    </row>
    <row r="86" spans="1:11" ht="11.25" hidden="1" customHeight="1" x14ac:dyDescent="0.2">
      <c r="A86" s="80"/>
      <c r="B86" s="89"/>
      <c r="C86" s="89"/>
      <c r="D86" s="89"/>
      <c r="E86" s="89"/>
      <c r="F86" s="89"/>
      <c r="G86" s="89"/>
      <c r="H86" s="89"/>
      <c r="I86" s="89"/>
      <c r="J86" s="89"/>
      <c r="K86" s="89"/>
    </row>
    <row r="87" spans="1:11" ht="11.25" hidden="1" customHeight="1" x14ac:dyDescent="0.3"/>
    <row r="88" spans="1:11" ht="11.25" hidden="1" customHeight="1" x14ac:dyDescent="0.3"/>
    <row r="89" spans="1:11" ht="11.25" hidden="1" customHeight="1" x14ac:dyDescent="0.3"/>
    <row r="90" spans="1:11" ht="11.25" hidden="1" customHeight="1" x14ac:dyDescent="0.3"/>
    <row r="91" spans="1:11" ht="11.25" hidden="1" customHeight="1" x14ac:dyDescent="0.3"/>
    <row r="92" spans="1:11" ht="11.25" hidden="1" customHeight="1" x14ac:dyDescent="0.3"/>
  </sheetData>
  <mergeCells count="3">
    <mergeCell ref="A1:F1"/>
    <mergeCell ref="A76:F76"/>
    <mergeCell ref="A38:F38"/>
  </mergeCells>
  <phoneticPr fontId="28"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46"/>
  <sheetViews>
    <sheetView showGridLines="0" zoomScaleNormal="100" zoomScaleSheetLayoutView="115" workbookViewId="0">
      <selection activeCell="A33" sqref="A33:E33"/>
    </sheetView>
  </sheetViews>
  <sheetFormatPr defaultColWidth="9.19921875" defaultRowHeight="11.1" customHeight="1" x14ac:dyDescent="0.2"/>
  <cols>
    <col min="1" max="1" width="38.296875" style="248" customWidth="1"/>
    <col min="2" max="2" width="10.796875" style="248" customWidth="1"/>
    <col min="3" max="3" width="6.69921875" style="248" customWidth="1"/>
    <col min="4" max="4" width="7.69921875" style="248" customWidth="1"/>
    <col min="5" max="5" width="8.5" style="248" customWidth="1"/>
    <col min="6" max="13" width="0" style="248" hidden="1" customWidth="1"/>
    <col min="14" max="16384" width="9.19921875" style="248"/>
  </cols>
  <sheetData>
    <row r="1" spans="1:12" ht="10.4" x14ac:dyDescent="0.2">
      <c r="A1" s="344" t="s">
        <v>390</v>
      </c>
      <c r="B1" s="334"/>
      <c r="C1" s="334"/>
      <c r="D1" s="334"/>
      <c r="E1" s="334"/>
    </row>
    <row r="2" spans="1:12" ht="10.4" x14ac:dyDescent="0.2">
      <c r="A2" s="344" t="s">
        <v>331</v>
      </c>
      <c r="B2" s="334"/>
      <c r="C2" s="334"/>
      <c r="D2" s="334"/>
      <c r="E2" s="334"/>
    </row>
    <row r="3" spans="1:12" ht="10.4" x14ac:dyDescent="0.2"/>
    <row r="4" spans="1:12" ht="62.25" x14ac:dyDescent="0.2">
      <c r="A4" s="249"/>
      <c r="B4" s="337" t="s">
        <v>332</v>
      </c>
      <c r="C4" s="338" t="s">
        <v>333</v>
      </c>
      <c r="D4" s="335" t="s">
        <v>334</v>
      </c>
      <c r="E4" s="339" t="s">
        <v>335</v>
      </c>
      <c r="G4" s="457" t="s">
        <v>330</v>
      </c>
    </row>
    <row r="5" spans="1:12" ht="10.4" x14ac:dyDescent="0.2">
      <c r="A5" s="250" t="s">
        <v>8</v>
      </c>
      <c r="B5" s="340"/>
      <c r="C5" s="251"/>
      <c r="D5" s="251"/>
      <c r="E5" s="341"/>
    </row>
    <row r="6" spans="1:12" ht="11.25" customHeight="1" x14ac:dyDescent="0.2">
      <c r="A6" s="252" t="s">
        <v>370</v>
      </c>
      <c r="B6" s="251"/>
      <c r="C6" s="251"/>
      <c r="D6" s="251"/>
      <c r="E6" s="336">
        <v>0</v>
      </c>
      <c r="L6" s="253"/>
    </row>
    <row r="7" spans="1:12" ht="10.4" x14ac:dyDescent="0.2">
      <c r="A7" s="326" t="s">
        <v>222</v>
      </c>
      <c r="B7" s="251">
        <v>63165</v>
      </c>
      <c r="C7" s="251">
        <v>61873</v>
      </c>
      <c r="D7" s="251">
        <v>0</v>
      </c>
      <c r="E7" s="336">
        <v>61873</v>
      </c>
      <c r="L7" s="253"/>
    </row>
    <row r="8" spans="1:12" ht="10.4" x14ac:dyDescent="0.2">
      <c r="A8" s="327" t="s">
        <v>5</v>
      </c>
      <c r="B8" s="251">
        <v>110168</v>
      </c>
      <c r="C8" s="251">
        <v>108900</v>
      </c>
      <c r="D8" s="251">
        <v>1564</v>
      </c>
      <c r="E8" s="336">
        <v>110464</v>
      </c>
      <c r="G8" s="256" t="s">
        <v>223</v>
      </c>
    </row>
    <row r="9" spans="1:12" ht="10.4" x14ac:dyDescent="0.2">
      <c r="A9" s="327" t="s">
        <v>367</v>
      </c>
      <c r="B9" s="251">
        <v>1473</v>
      </c>
      <c r="C9" s="251">
        <v>1190</v>
      </c>
      <c r="D9" s="251">
        <v>0</v>
      </c>
      <c r="E9" s="336">
        <v>1190</v>
      </c>
    </row>
    <row r="10" spans="1:12" ht="10.4" x14ac:dyDescent="0.2">
      <c r="A10" s="327" t="s">
        <v>224</v>
      </c>
      <c r="B10" s="251">
        <v>6849</v>
      </c>
      <c r="C10" s="251">
        <v>5283</v>
      </c>
      <c r="D10" s="251">
        <v>0</v>
      </c>
      <c r="E10" s="336">
        <v>5283</v>
      </c>
    </row>
    <row r="11" spans="1:12" ht="10.4" x14ac:dyDescent="0.2">
      <c r="A11" s="257" t="s">
        <v>368</v>
      </c>
      <c r="B11" s="258"/>
      <c r="C11" s="251"/>
      <c r="D11" s="251"/>
      <c r="E11" s="336">
        <v>0</v>
      </c>
    </row>
    <row r="12" spans="1:12" ht="10.4" x14ac:dyDescent="0.2">
      <c r="A12" s="327" t="s">
        <v>225</v>
      </c>
      <c r="B12" s="251">
        <v>150</v>
      </c>
      <c r="C12" s="251">
        <v>0</v>
      </c>
      <c r="D12" s="251">
        <v>0</v>
      </c>
      <c r="E12" s="336">
        <v>0</v>
      </c>
    </row>
    <row r="13" spans="1:12" ht="11.25" customHeight="1" x14ac:dyDescent="0.2">
      <c r="A13" s="259" t="s">
        <v>226</v>
      </c>
      <c r="B13" s="260">
        <v>181805</v>
      </c>
      <c r="C13" s="260">
        <v>177246</v>
      </c>
      <c r="D13" s="260">
        <v>1564</v>
      </c>
      <c r="E13" s="342">
        <v>178810</v>
      </c>
    </row>
    <row r="14" spans="1:12" ht="11.25" customHeight="1" x14ac:dyDescent="0.2">
      <c r="A14" s="333" t="s">
        <v>227</v>
      </c>
      <c r="B14" s="251"/>
      <c r="C14" s="251"/>
      <c r="D14" s="251"/>
      <c r="E14" s="336"/>
    </row>
    <row r="15" spans="1:12" ht="10.4" x14ac:dyDescent="0.2">
      <c r="A15" s="254" t="s">
        <v>228</v>
      </c>
      <c r="B15" s="251">
        <v>0</v>
      </c>
      <c r="C15" s="251">
        <v>1379</v>
      </c>
      <c r="D15" s="251">
        <v>0</v>
      </c>
      <c r="E15" s="336">
        <v>1379</v>
      </c>
    </row>
    <row r="16" spans="1:12" ht="10.4" x14ac:dyDescent="0.2">
      <c r="A16" s="255" t="s">
        <v>229</v>
      </c>
      <c r="B16" s="251">
        <v>2227</v>
      </c>
      <c r="C16" s="251">
        <v>6509</v>
      </c>
      <c r="D16" s="251">
        <v>0</v>
      </c>
      <c r="E16" s="336">
        <v>6509</v>
      </c>
    </row>
    <row r="17" spans="1:7" ht="10.4" x14ac:dyDescent="0.2">
      <c r="A17" s="262" t="s">
        <v>230</v>
      </c>
      <c r="B17" s="261">
        <v>2227</v>
      </c>
      <c r="C17" s="261">
        <v>7888</v>
      </c>
      <c r="D17" s="261">
        <v>0</v>
      </c>
      <c r="E17" s="471">
        <v>7888</v>
      </c>
    </row>
    <row r="18" spans="1:7" ht="11.95" customHeight="1" x14ac:dyDescent="0.2">
      <c r="A18" s="263" t="s">
        <v>231</v>
      </c>
      <c r="B18" s="473">
        <v>184032</v>
      </c>
      <c r="C18" s="473">
        <v>185134</v>
      </c>
      <c r="D18" s="473">
        <v>1564</v>
      </c>
      <c r="E18" s="472">
        <v>186698</v>
      </c>
    </row>
    <row r="19" spans="1:7" ht="11.25" customHeight="1" x14ac:dyDescent="0.2">
      <c r="A19" s="265" t="s">
        <v>7</v>
      </c>
      <c r="B19" s="251"/>
      <c r="C19" s="251"/>
      <c r="D19" s="251"/>
      <c r="E19" s="336"/>
      <c r="G19" s="253"/>
    </row>
    <row r="20" spans="1:7" ht="10.4" x14ac:dyDescent="0.2">
      <c r="A20" s="259" t="s">
        <v>233</v>
      </c>
      <c r="B20" s="264">
        <v>1655</v>
      </c>
      <c r="C20" s="264">
        <v>275</v>
      </c>
      <c r="D20" s="264">
        <v>0</v>
      </c>
      <c r="E20" s="342">
        <v>275</v>
      </c>
    </row>
    <row r="21" spans="1:7" ht="11.95" customHeight="1" x14ac:dyDescent="0.2">
      <c r="A21" s="263" t="s">
        <v>234</v>
      </c>
      <c r="B21" s="264">
        <v>1655</v>
      </c>
      <c r="C21" s="264">
        <v>275</v>
      </c>
      <c r="D21" s="264">
        <v>0</v>
      </c>
      <c r="E21" s="342">
        <v>275</v>
      </c>
    </row>
    <row r="22" spans="1:7" ht="20.75" x14ac:dyDescent="0.2">
      <c r="A22" s="267" t="s">
        <v>388</v>
      </c>
      <c r="B22" s="343">
        <v>185687</v>
      </c>
      <c r="C22" s="343">
        <v>185409</v>
      </c>
      <c r="D22" s="343">
        <v>1564</v>
      </c>
      <c r="E22" s="462">
        <v>186973</v>
      </c>
    </row>
    <row r="23" spans="1:7" ht="4.5" customHeight="1" x14ac:dyDescent="0.2">
      <c r="B23" s="268"/>
      <c r="C23" s="268"/>
      <c r="D23" s="268"/>
      <c r="E23" s="268"/>
    </row>
    <row r="24" spans="1:7" ht="10.4" x14ac:dyDescent="0.2">
      <c r="A24" s="249"/>
      <c r="D24" s="269" t="s">
        <v>369</v>
      </c>
      <c r="E24" s="270" t="s">
        <v>348</v>
      </c>
    </row>
    <row r="25" spans="1:7" ht="10.4" x14ac:dyDescent="0.2">
      <c r="A25" s="271" t="s">
        <v>235</v>
      </c>
      <c r="B25" s="272"/>
      <c r="C25" s="272"/>
      <c r="D25" s="272">
        <v>710</v>
      </c>
      <c r="E25" s="273">
        <v>736</v>
      </c>
      <c r="G25" s="266" t="s">
        <v>236</v>
      </c>
    </row>
    <row r="26" spans="1:7" ht="10.4" x14ac:dyDescent="0.2"/>
    <row r="27" spans="1:7" ht="10.4" x14ac:dyDescent="0.2">
      <c r="A27" s="478" t="s">
        <v>237</v>
      </c>
      <c r="B27" s="478"/>
      <c r="C27" s="478"/>
      <c r="D27" s="478"/>
      <c r="E27" s="478"/>
    </row>
    <row r="28" spans="1:7" ht="23.2" customHeight="1" x14ac:dyDescent="0.2">
      <c r="A28" s="479" t="s">
        <v>238</v>
      </c>
      <c r="B28" s="479"/>
      <c r="C28" s="479"/>
      <c r="D28" s="479"/>
      <c r="E28" s="479"/>
    </row>
    <row r="29" spans="1:7" ht="10.4" x14ac:dyDescent="0.2"/>
    <row r="30" spans="1:7" ht="11.25" customHeight="1" x14ac:dyDescent="0.2">
      <c r="A30" s="480" t="s">
        <v>336</v>
      </c>
      <c r="B30" s="480"/>
      <c r="C30" s="480"/>
      <c r="D30" s="480"/>
      <c r="E30" s="480"/>
    </row>
    <row r="31" spans="1:7" ht="22.5" customHeight="1" x14ac:dyDescent="0.2">
      <c r="A31" s="480" t="s">
        <v>389</v>
      </c>
      <c r="B31" s="480"/>
      <c r="C31" s="480"/>
      <c r="D31" s="480"/>
      <c r="E31" s="480"/>
      <c r="G31" s="274" t="s">
        <v>280</v>
      </c>
    </row>
    <row r="32" spans="1:7" ht="11.25" customHeight="1" x14ac:dyDescent="0.2">
      <c r="A32" s="481" t="s">
        <v>239</v>
      </c>
      <c r="B32" s="481"/>
      <c r="C32" s="481"/>
      <c r="D32" s="481"/>
      <c r="E32" s="481"/>
    </row>
    <row r="33" spans="1:5" ht="33.700000000000003" customHeight="1" x14ac:dyDescent="0.2">
      <c r="A33" s="480" t="s">
        <v>270</v>
      </c>
      <c r="B33" s="480"/>
      <c r="C33" s="480"/>
      <c r="D33" s="480"/>
      <c r="E33" s="480"/>
    </row>
    <row r="34" spans="1:5" ht="11.25" customHeight="1" x14ac:dyDescent="0.2">
      <c r="A34" s="481" t="s">
        <v>337</v>
      </c>
      <c r="B34" s="481"/>
      <c r="C34" s="481"/>
      <c r="D34" s="481"/>
      <c r="E34" s="481"/>
    </row>
    <row r="35" spans="1:5" ht="33.299999999999997" customHeight="1" x14ac:dyDescent="0.2">
      <c r="A35" s="480" t="s">
        <v>271</v>
      </c>
      <c r="B35" s="480"/>
      <c r="C35" s="480"/>
      <c r="D35" s="480"/>
      <c r="E35" s="480"/>
    </row>
    <row r="36" spans="1:5" ht="11.25" customHeight="1" x14ac:dyDescent="0.2">
      <c r="A36" s="482" t="s">
        <v>391</v>
      </c>
      <c r="B36" s="482"/>
      <c r="C36" s="482"/>
      <c r="D36" s="482"/>
      <c r="E36" s="482"/>
    </row>
    <row r="37" spans="1:5" ht="10.4" x14ac:dyDescent="0.2"/>
    <row r="38" spans="1:5" ht="10.4" x14ac:dyDescent="0.2"/>
    <row r="39" spans="1:5" ht="10.4" x14ac:dyDescent="0.2"/>
    <row r="40" spans="1:5" ht="10.4" x14ac:dyDescent="0.2"/>
    <row r="41" spans="1:5" ht="10.4" x14ac:dyDescent="0.2"/>
    <row r="42" spans="1:5" ht="10.4" x14ac:dyDescent="0.2"/>
    <row r="43" spans="1:5" ht="10.4" x14ac:dyDescent="0.2"/>
    <row r="44" spans="1:5" ht="10.4" x14ac:dyDescent="0.2"/>
    <row r="45" spans="1:5" ht="10.4" x14ac:dyDescent="0.2"/>
    <row r="46" spans="1:5" ht="10.4" x14ac:dyDescent="0.2"/>
  </sheetData>
  <mergeCells count="9">
    <mergeCell ref="A36:E36"/>
    <mergeCell ref="A33:E33"/>
    <mergeCell ref="A34:E34"/>
    <mergeCell ref="A35:E35"/>
    <mergeCell ref="A27:E27"/>
    <mergeCell ref="A28:E28"/>
    <mergeCell ref="A30:E30"/>
    <mergeCell ref="A31:E31"/>
    <mergeCell ref="A32:E32"/>
  </mergeCells>
  <pageMargins left="1.4566929133858268" right="1.2598425196850394" top="0.78740157480314965" bottom="0.70866141732283472" header="0.51181102362204722" footer="0.51181102362204722"/>
  <pageSetup paperSize="9" scale="80" orientation="portrait" cellComments="asDisplayed" r:id="rId1"/>
  <headerFooter alignWithMargins="0"/>
  <rowBreaks count="1" manualBreakCount="1">
    <brk id="23"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14"/>
  <sheetViews>
    <sheetView showGridLines="0" zoomScaleNormal="100" zoomScaleSheetLayoutView="115" workbookViewId="0">
      <selection activeCell="A3" sqref="A3:F10"/>
    </sheetView>
  </sheetViews>
  <sheetFormatPr defaultColWidth="9.19921875" defaultRowHeight="10.4" x14ac:dyDescent="0.2"/>
  <cols>
    <col min="1" max="1" width="27.69921875" style="8" customWidth="1"/>
    <col min="2" max="2" width="7.5" style="8" customWidth="1"/>
    <col min="3" max="6" width="8.296875" style="8" customWidth="1"/>
    <col min="7" max="16384" width="9.19921875" style="8"/>
  </cols>
  <sheetData>
    <row r="1" spans="1:7" x14ac:dyDescent="0.2">
      <c r="A1" s="4" t="s">
        <v>392</v>
      </c>
      <c r="B1" s="3"/>
      <c r="C1" s="3"/>
      <c r="D1" s="2"/>
      <c r="E1" s="2"/>
      <c r="F1" s="2"/>
      <c r="G1" s="2"/>
    </row>
    <row r="2" spans="1:7" x14ac:dyDescent="0.2">
      <c r="A2" s="4"/>
      <c r="B2" s="3"/>
      <c r="C2" s="3"/>
      <c r="D2" s="2"/>
      <c r="E2" s="2"/>
      <c r="F2" s="2"/>
      <c r="G2" s="2"/>
    </row>
    <row r="3" spans="1:7" ht="20.75" x14ac:dyDescent="0.2">
      <c r="A3" s="195"/>
      <c r="B3" s="463" t="s">
        <v>272</v>
      </c>
      <c r="C3" s="464" t="s">
        <v>338</v>
      </c>
      <c r="D3" s="465" t="s">
        <v>339</v>
      </c>
      <c r="E3" s="464" t="s">
        <v>340</v>
      </c>
      <c r="F3" s="465" t="s">
        <v>341</v>
      </c>
    </row>
    <row r="4" spans="1:7" x14ac:dyDescent="0.2">
      <c r="A4" s="6" t="s">
        <v>9</v>
      </c>
      <c r="B4" s="181"/>
      <c r="C4" s="111"/>
      <c r="D4" s="112"/>
      <c r="E4" s="111"/>
      <c r="F4" s="113"/>
    </row>
    <row r="5" spans="1:7" ht="12.85" customHeight="1" x14ac:dyDescent="0.2">
      <c r="A5" s="47" t="s">
        <v>387</v>
      </c>
      <c r="B5" s="182">
        <v>1.1000000000000001</v>
      </c>
      <c r="C5" s="114"/>
      <c r="D5" s="113"/>
      <c r="E5" s="114"/>
      <c r="F5" s="113"/>
    </row>
    <row r="6" spans="1:7" x14ac:dyDescent="0.2">
      <c r="A6" s="9" t="s">
        <v>166</v>
      </c>
      <c r="B6" s="182"/>
      <c r="C6" s="114">
        <v>1564</v>
      </c>
      <c r="D6" s="113">
        <v>1618</v>
      </c>
      <c r="E6" s="114">
        <v>1617</v>
      </c>
      <c r="F6" s="113">
        <v>1625</v>
      </c>
    </row>
    <row r="7" spans="1:7" x14ac:dyDescent="0.2">
      <c r="A7" s="6" t="s">
        <v>2</v>
      </c>
      <c r="B7" s="182"/>
      <c r="C7" s="115">
        <v>1564</v>
      </c>
      <c r="D7" s="116">
        <v>1618</v>
      </c>
      <c r="E7" s="115">
        <v>1617</v>
      </c>
      <c r="F7" s="117">
        <v>1625</v>
      </c>
    </row>
    <row r="8" spans="1:7" x14ac:dyDescent="0.2">
      <c r="A8" s="6" t="s">
        <v>11</v>
      </c>
      <c r="B8" s="182"/>
      <c r="C8" s="114"/>
      <c r="D8" s="113"/>
      <c r="E8" s="114"/>
      <c r="F8" s="113"/>
    </row>
    <row r="9" spans="1:7" x14ac:dyDescent="0.2">
      <c r="A9" s="9" t="s">
        <v>8</v>
      </c>
      <c r="B9" s="183"/>
      <c r="C9" s="114">
        <v>1564</v>
      </c>
      <c r="D9" s="113">
        <v>1618</v>
      </c>
      <c r="E9" s="114">
        <v>1617</v>
      </c>
      <c r="F9" s="113">
        <v>1625</v>
      </c>
    </row>
    <row r="10" spans="1:7" x14ac:dyDescent="0.2">
      <c r="A10" s="466" t="s">
        <v>0</v>
      </c>
      <c r="B10" s="467"/>
      <c r="C10" s="468">
        <v>1564</v>
      </c>
      <c r="D10" s="469">
        <v>1618</v>
      </c>
      <c r="E10" s="468">
        <v>1617</v>
      </c>
      <c r="F10" s="469">
        <v>1625</v>
      </c>
    </row>
    <row r="11" spans="1:7" x14ac:dyDescent="0.2">
      <c r="A11" s="6"/>
      <c r="B11" s="460"/>
      <c r="C11" s="461"/>
      <c r="D11" s="461"/>
      <c r="E11" s="461"/>
      <c r="F11" s="461"/>
    </row>
    <row r="12" spans="1:7" x14ac:dyDescent="0.2">
      <c r="A12" s="325" t="s">
        <v>12</v>
      </c>
    </row>
    <row r="13" spans="1:7" x14ac:dyDescent="0.2">
      <c r="A13" s="325"/>
    </row>
    <row r="14" spans="1:7" x14ac:dyDescent="0.2">
      <c r="A14" s="12" t="s">
        <v>393</v>
      </c>
      <c r="B14" s="12"/>
      <c r="C14" s="12"/>
      <c r="D14" s="12"/>
      <c r="E14" s="12"/>
      <c r="F14" s="2"/>
    </row>
  </sheetData>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W55"/>
  <sheetViews>
    <sheetView showGridLines="0" zoomScaleNormal="100" zoomScaleSheetLayoutView="120" workbookViewId="0">
      <selection activeCell="A14" sqref="A14"/>
    </sheetView>
  </sheetViews>
  <sheetFormatPr defaultColWidth="9.19921875" defaultRowHeight="11.25" customHeight="1" x14ac:dyDescent="0.3"/>
  <cols>
    <col min="1" max="1" width="30.796875" style="275" customWidth="1"/>
    <col min="2" max="6" width="7.5" style="275" customWidth="1"/>
    <col min="7" max="18" width="0" style="275" hidden="1" customWidth="1"/>
    <col min="19" max="16384" width="9.19921875" style="275"/>
  </cols>
  <sheetData>
    <row r="1" spans="1:9" ht="11.25" customHeight="1" x14ac:dyDescent="0.3">
      <c r="A1" s="276" t="s">
        <v>379</v>
      </c>
      <c r="B1" s="277"/>
      <c r="C1" s="277"/>
      <c r="E1" s="278"/>
    </row>
    <row r="2" spans="1:9" ht="3.35" customHeight="1" x14ac:dyDescent="0.3">
      <c r="A2" s="276"/>
      <c r="B2" s="277"/>
      <c r="C2" s="277"/>
      <c r="D2" s="278"/>
      <c r="E2" s="278"/>
    </row>
    <row r="3" spans="1:9" ht="29.95" customHeight="1" x14ac:dyDescent="0.3">
      <c r="A3" s="303" t="s">
        <v>377</v>
      </c>
      <c r="B3" s="303"/>
      <c r="C3" s="303"/>
      <c r="D3" s="303"/>
      <c r="E3" s="303"/>
      <c r="F3" s="303"/>
      <c r="I3" s="279" t="s">
        <v>240</v>
      </c>
    </row>
    <row r="4" spans="1:9" ht="56.45" customHeight="1" x14ac:dyDescent="0.2">
      <c r="A4" s="363"/>
      <c r="B4" s="356" t="s">
        <v>342</v>
      </c>
      <c r="C4" s="357" t="s">
        <v>343</v>
      </c>
      <c r="D4" s="358" t="s">
        <v>344</v>
      </c>
      <c r="E4" s="358" t="s">
        <v>345</v>
      </c>
      <c r="F4" s="358" t="s">
        <v>346</v>
      </c>
    </row>
    <row r="5" spans="1:9" ht="34.6" customHeight="1" x14ac:dyDescent="0.3">
      <c r="A5" s="496" t="s">
        <v>378</v>
      </c>
      <c r="B5" s="496"/>
      <c r="C5" s="496"/>
      <c r="D5" s="496"/>
      <c r="E5" s="496"/>
      <c r="F5" s="496"/>
    </row>
    <row r="6" spans="1:9" ht="11.25" customHeight="1" x14ac:dyDescent="0.3">
      <c r="A6" s="284" t="s">
        <v>5</v>
      </c>
      <c r="B6" s="118">
        <v>108836</v>
      </c>
      <c r="C6" s="283">
        <v>110464</v>
      </c>
      <c r="D6" s="278">
        <v>110009</v>
      </c>
      <c r="E6" s="278">
        <v>109941</v>
      </c>
      <c r="F6" s="278">
        <v>113459</v>
      </c>
    </row>
    <row r="7" spans="1:9" ht="11.25" customHeight="1" x14ac:dyDescent="0.3">
      <c r="A7" s="284" t="s">
        <v>241</v>
      </c>
      <c r="B7" s="118">
        <v>1473</v>
      </c>
      <c r="C7" s="283">
        <v>1190</v>
      </c>
      <c r="D7" s="278">
        <v>1000</v>
      </c>
      <c r="E7" s="278">
        <v>580</v>
      </c>
      <c r="F7" s="278">
        <v>580</v>
      </c>
      <c r="I7" s="279" t="s">
        <v>242</v>
      </c>
    </row>
    <row r="8" spans="1:9" ht="11.25" customHeight="1" x14ac:dyDescent="0.3">
      <c r="A8" s="284" t="s">
        <v>243</v>
      </c>
      <c r="B8" s="118">
        <v>848</v>
      </c>
      <c r="C8" s="283">
        <v>0</v>
      </c>
      <c r="D8" s="278">
        <v>0</v>
      </c>
      <c r="E8" s="278">
        <v>0</v>
      </c>
      <c r="F8" s="278">
        <v>0</v>
      </c>
    </row>
    <row r="9" spans="1:9" ht="21.35" customHeight="1" x14ac:dyDescent="0.3">
      <c r="A9" s="282" t="s">
        <v>320</v>
      </c>
      <c r="B9" s="118">
        <v>11948</v>
      </c>
      <c r="C9" s="283">
        <v>11180</v>
      </c>
      <c r="D9" s="278">
        <v>7719</v>
      </c>
      <c r="E9" s="278">
        <v>6697</v>
      </c>
      <c r="F9" s="278">
        <v>7741</v>
      </c>
    </row>
    <row r="10" spans="1:9" ht="11.25" customHeight="1" x14ac:dyDescent="0.3">
      <c r="A10" s="285" t="s">
        <v>244</v>
      </c>
      <c r="B10" s="359">
        <v>123105</v>
      </c>
      <c r="C10" s="360">
        <v>122834</v>
      </c>
      <c r="D10" s="359">
        <v>118728</v>
      </c>
      <c r="E10" s="359">
        <v>117218</v>
      </c>
      <c r="F10" s="359">
        <v>121780</v>
      </c>
    </row>
    <row r="11" spans="1:9" s="288" customFormat="1" ht="11.25" customHeight="1" x14ac:dyDescent="0.3">
      <c r="A11" s="355" t="s">
        <v>288</v>
      </c>
      <c r="B11" s="287">
        <v>123105</v>
      </c>
      <c r="C11" s="286">
        <v>122834</v>
      </c>
      <c r="D11" s="287">
        <v>118728</v>
      </c>
      <c r="E11" s="287">
        <v>117218</v>
      </c>
      <c r="F11" s="287">
        <v>121780</v>
      </c>
      <c r="I11" s="279" t="s">
        <v>267</v>
      </c>
    </row>
    <row r="12" spans="1:9" ht="11.25" customHeight="1" x14ac:dyDescent="0.3">
      <c r="A12" s="278" t="s">
        <v>10</v>
      </c>
      <c r="B12" s="118"/>
      <c r="C12" s="283"/>
    </row>
    <row r="13" spans="1:9" ht="11.25" customHeight="1" x14ac:dyDescent="0.3">
      <c r="A13" s="284" t="s">
        <v>5</v>
      </c>
      <c r="B13" s="118">
        <v>108836</v>
      </c>
      <c r="C13" s="283">
        <v>110464</v>
      </c>
      <c r="D13" s="118">
        <v>110009</v>
      </c>
      <c r="E13" s="118">
        <v>109941</v>
      </c>
      <c r="F13" s="118">
        <v>113459</v>
      </c>
      <c r="I13" s="279" t="s">
        <v>242</v>
      </c>
    </row>
    <row r="14" spans="1:9" ht="11.25" customHeight="1" x14ac:dyDescent="0.3">
      <c r="A14" s="284" t="s">
        <v>241</v>
      </c>
      <c r="B14" s="118">
        <v>1473</v>
      </c>
      <c r="C14" s="283">
        <v>1190</v>
      </c>
      <c r="D14" s="118">
        <v>1000</v>
      </c>
      <c r="E14" s="118">
        <v>580</v>
      </c>
      <c r="F14" s="118">
        <v>580</v>
      </c>
    </row>
    <row r="15" spans="1:9" ht="11.25" customHeight="1" x14ac:dyDescent="0.3">
      <c r="A15" s="284" t="s">
        <v>243</v>
      </c>
      <c r="B15" s="118">
        <v>848</v>
      </c>
      <c r="C15" s="283">
        <v>0</v>
      </c>
      <c r="D15" s="118">
        <v>0</v>
      </c>
      <c r="E15" s="118">
        <v>0</v>
      </c>
      <c r="F15" s="118">
        <v>0</v>
      </c>
    </row>
    <row r="16" spans="1:9" ht="22.5" customHeight="1" x14ac:dyDescent="0.3">
      <c r="A16" s="282" t="s">
        <v>320</v>
      </c>
      <c r="B16" s="118">
        <v>11948</v>
      </c>
      <c r="C16" s="283">
        <v>11180</v>
      </c>
      <c r="D16" s="118">
        <v>7719</v>
      </c>
      <c r="E16" s="118">
        <v>6697</v>
      </c>
      <c r="F16" s="118">
        <v>7741</v>
      </c>
    </row>
    <row r="17" spans="1:9" s="288" customFormat="1" ht="14" customHeight="1" x14ac:dyDescent="0.3">
      <c r="A17" s="285" t="s">
        <v>244</v>
      </c>
      <c r="B17" s="296">
        <v>123105</v>
      </c>
      <c r="C17" s="294">
        <v>122834</v>
      </c>
      <c r="D17" s="296">
        <v>118728</v>
      </c>
      <c r="E17" s="296">
        <v>117218</v>
      </c>
      <c r="F17" s="296">
        <v>121780</v>
      </c>
    </row>
    <row r="18" spans="1:9" s="288" customFormat="1" ht="11.25" customHeight="1" x14ac:dyDescent="0.3">
      <c r="A18" s="345" t="s">
        <v>14</v>
      </c>
      <c r="B18" s="305">
        <v>123105</v>
      </c>
      <c r="C18" s="294">
        <v>122834</v>
      </c>
      <c r="D18" s="296">
        <v>118728</v>
      </c>
      <c r="E18" s="296">
        <v>117218</v>
      </c>
      <c r="F18" s="296">
        <v>121780</v>
      </c>
    </row>
    <row r="19" spans="1:9" ht="6.05" customHeight="1" x14ac:dyDescent="0.3">
      <c r="A19" s="291"/>
      <c r="B19" s="289"/>
      <c r="C19" s="289"/>
      <c r="D19" s="278"/>
      <c r="E19" s="278"/>
      <c r="F19" s="278"/>
      <c r="I19" s="279" t="s">
        <v>245</v>
      </c>
    </row>
    <row r="20" spans="1:9" ht="11.25" customHeight="1" x14ac:dyDescent="0.3">
      <c r="A20" s="292"/>
      <c r="B20" s="293" t="s">
        <v>347</v>
      </c>
      <c r="C20" s="294" t="s">
        <v>348</v>
      </c>
      <c r="D20" s="278"/>
      <c r="E20" s="278"/>
      <c r="F20" s="278"/>
      <c r="H20" s="279"/>
    </row>
    <row r="21" spans="1:9" ht="11.25" customHeight="1" x14ac:dyDescent="0.3">
      <c r="A21" s="295" t="s">
        <v>235</v>
      </c>
      <c r="B21" s="296">
        <v>710</v>
      </c>
      <c r="C21" s="297">
        <v>717</v>
      </c>
      <c r="D21" s="298"/>
      <c r="E21" s="298"/>
      <c r="F21" s="298"/>
    </row>
    <row r="22" spans="1:9" s="281" customFormat="1" ht="11.25" customHeight="1" x14ac:dyDescent="0.3">
      <c r="A22" s="353"/>
      <c r="B22" s="118"/>
      <c r="C22" s="118"/>
      <c r="D22" s="354"/>
      <c r="E22" s="354"/>
      <c r="F22" s="354"/>
    </row>
    <row r="23" spans="1:9" ht="11.25" customHeight="1" x14ac:dyDescent="0.3">
      <c r="A23" s="346" t="s">
        <v>281</v>
      </c>
      <c r="B23" s="346"/>
      <c r="C23" s="346"/>
      <c r="D23" s="346"/>
      <c r="E23" s="346"/>
      <c r="F23" s="346"/>
    </row>
    <row r="24" spans="1:9" ht="11.25" customHeight="1" x14ac:dyDescent="0.3">
      <c r="A24" s="350" t="s">
        <v>282</v>
      </c>
      <c r="B24" s="346"/>
      <c r="C24" s="346"/>
      <c r="D24" s="346"/>
      <c r="E24" s="346"/>
      <c r="F24" s="346"/>
    </row>
    <row r="25" spans="1:9" ht="11.25" customHeight="1" x14ac:dyDescent="0.3">
      <c r="A25" s="347" t="s">
        <v>283</v>
      </c>
      <c r="B25" s="347"/>
      <c r="C25" s="347"/>
      <c r="D25" s="347"/>
      <c r="E25" s="347"/>
      <c r="F25" s="347"/>
    </row>
    <row r="26" spans="1:9" ht="11.25" customHeight="1" x14ac:dyDescent="0.3">
      <c r="A26" s="350" t="s">
        <v>380</v>
      </c>
      <c r="B26" s="347"/>
      <c r="C26" s="347"/>
      <c r="D26" s="347"/>
      <c r="E26" s="347"/>
      <c r="F26" s="347"/>
    </row>
    <row r="27" spans="1:9" ht="11.25" customHeight="1" x14ac:dyDescent="0.3">
      <c r="A27" s="348" t="s">
        <v>284</v>
      </c>
      <c r="B27" s="348"/>
      <c r="C27" s="348"/>
      <c r="D27" s="346"/>
      <c r="E27" s="346"/>
      <c r="F27" s="346"/>
    </row>
    <row r="28" spans="1:9" ht="11.25" customHeight="1" x14ac:dyDescent="0.3">
      <c r="A28" s="351" t="s">
        <v>285</v>
      </c>
      <c r="B28" s="348"/>
      <c r="C28" s="348"/>
      <c r="D28" s="346"/>
      <c r="E28" s="346"/>
      <c r="F28" s="346"/>
    </row>
    <row r="29" spans="1:9" ht="11.25" customHeight="1" x14ac:dyDescent="0.3">
      <c r="A29" s="347" t="s">
        <v>286</v>
      </c>
      <c r="B29" s="348"/>
      <c r="C29" s="348"/>
      <c r="D29" s="346"/>
      <c r="E29" s="346"/>
      <c r="F29" s="346"/>
    </row>
    <row r="30" spans="1:9" ht="11.25" customHeight="1" x14ac:dyDescent="0.3">
      <c r="A30" s="352" t="s">
        <v>287</v>
      </c>
      <c r="B30" s="348"/>
      <c r="C30" s="348"/>
      <c r="D30" s="346"/>
      <c r="E30" s="346"/>
      <c r="F30" s="346"/>
    </row>
    <row r="31" spans="1:9" ht="11.25" customHeight="1" x14ac:dyDescent="0.3">
      <c r="A31" s="352"/>
      <c r="B31" s="349"/>
      <c r="C31" s="349"/>
      <c r="D31" s="349"/>
      <c r="E31" s="349"/>
      <c r="F31" s="349"/>
    </row>
    <row r="33" spans="1:23" ht="11.25" customHeight="1" x14ac:dyDescent="0.3">
      <c r="A33" s="290"/>
      <c r="B33" s="118"/>
      <c r="C33" s="299"/>
    </row>
    <row r="34" spans="1:23" ht="11.25" customHeight="1" x14ac:dyDescent="0.3">
      <c r="B34" s="118"/>
      <c r="C34" s="299"/>
    </row>
    <row r="35" spans="1:23" ht="11.25" customHeight="1" x14ac:dyDescent="0.3">
      <c r="A35" s="290"/>
      <c r="B35" s="118"/>
      <c r="C35" s="299"/>
    </row>
    <row r="36" spans="1:23" ht="11.25" customHeight="1" x14ac:dyDescent="0.3">
      <c r="A36" s="290"/>
      <c r="B36" s="118"/>
      <c r="C36" s="299"/>
    </row>
    <row r="37" spans="1:23" ht="11.25" customHeight="1" x14ac:dyDescent="0.3">
      <c r="A37" s="290"/>
      <c r="B37" s="118"/>
      <c r="C37" s="299"/>
    </row>
    <row r="38" spans="1:23" ht="11.25" customHeight="1" x14ac:dyDescent="0.3">
      <c r="A38" s="290"/>
      <c r="B38" s="118"/>
      <c r="C38" s="299"/>
    </row>
    <row r="39" spans="1:23" ht="11.25" customHeight="1" x14ac:dyDescent="0.3">
      <c r="A39" s="300"/>
      <c r="B39" s="118"/>
      <c r="C39" s="299"/>
    </row>
    <row r="40" spans="1:23" ht="11.25" customHeight="1" x14ac:dyDescent="0.3">
      <c r="A40" s="119"/>
      <c r="B40" s="118"/>
      <c r="C40" s="301"/>
      <c r="W40" s="302"/>
    </row>
    <row r="41" spans="1:23" ht="11.25" customHeight="1" x14ac:dyDescent="0.3">
      <c r="B41" s="280"/>
      <c r="C41" s="278"/>
    </row>
    <row r="55" spans="16:16" ht="10.4" x14ac:dyDescent="0.3">
      <c r="P55" s="302"/>
    </row>
  </sheetData>
  <pageMargins left="1.4566929133858268" right="1.0629921259842521" top="0.78740157480314965" bottom="0.86614173228346458" header="0.51181102362204722" footer="0.51181102362204722"/>
  <pageSetup paperSize="9" scale="97" orientation="portrait" cellComments="asDisplayed"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6"/>
  <sheetViews>
    <sheetView showGridLines="0" workbookViewId="0">
      <selection activeCell="AA28" sqref="AA28"/>
    </sheetView>
  </sheetViews>
  <sheetFormatPr defaultColWidth="9.19921875" defaultRowHeight="11.25" customHeight="1" x14ac:dyDescent="0.3"/>
  <cols>
    <col min="1" max="1" width="30.796875" style="275" customWidth="1"/>
    <col min="2" max="6" width="7.5" style="275" customWidth="1"/>
    <col min="7" max="19" width="0" style="275" hidden="1" customWidth="1"/>
    <col min="20" max="16384" width="9.19921875" style="275"/>
  </cols>
  <sheetData>
    <row r="1" spans="1:9" ht="11.25" customHeight="1" x14ac:dyDescent="0.3">
      <c r="A1" s="276" t="s">
        <v>383</v>
      </c>
      <c r="B1" s="277"/>
      <c r="C1" s="277"/>
      <c r="E1" s="278"/>
    </row>
    <row r="2" spans="1:9" ht="3.35" customHeight="1" x14ac:dyDescent="0.3">
      <c r="A2" s="276"/>
      <c r="B2" s="277"/>
      <c r="C2" s="277"/>
      <c r="D2" s="278"/>
      <c r="E2" s="278"/>
    </row>
    <row r="3" spans="1:9" ht="29.95" customHeight="1" x14ac:dyDescent="0.3">
      <c r="A3" s="484" t="s">
        <v>381</v>
      </c>
      <c r="B3" s="484"/>
      <c r="C3" s="484"/>
      <c r="D3" s="484"/>
      <c r="E3" s="484"/>
      <c r="F3" s="484"/>
      <c r="I3" s="279" t="s">
        <v>240</v>
      </c>
    </row>
    <row r="4" spans="1:9" ht="56.45" customHeight="1" x14ac:dyDescent="0.2">
      <c r="A4" s="363"/>
      <c r="B4" s="356" t="s">
        <v>342</v>
      </c>
      <c r="C4" s="357" t="s">
        <v>343</v>
      </c>
      <c r="D4" s="358" t="s">
        <v>344</v>
      </c>
      <c r="E4" s="358" t="s">
        <v>345</v>
      </c>
      <c r="F4" s="358" t="s">
        <v>346</v>
      </c>
    </row>
    <row r="5" spans="1:9" ht="15" customHeight="1" x14ac:dyDescent="0.3">
      <c r="A5" s="485" t="s">
        <v>382</v>
      </c>
      <c r="B5" s="485"/>
      <c r="C5" s="485"/>
      <c r="D5" s="485"/>
      <c r="E5" s="485"/>
      <c r="F5" s="485"/>
    </row>
    <row r="6" spans="1:9" ht="11.25" customHeight="1" x14ac:dyDescent="0.3">
      <c r="A6" s="284" t="s">
        <v>10</v>
      </c>
      <c r="B6" s="118"/>
      <c r="C6" s="283"/>
      <c r="D6" s="278"/>
      <c r="E6" s="278"/>
      <c r="F6" s="278"/>
    </row>
    <row r="7" spans="1:9" ht="11.25" customHeight="1" x14ac:dyDescent="0.3">
      <c r="A7" s="284" t="s">
        <v>394</v>
      </c>
      <c r="B7" s="118">
        <v>0</v>
      </c>
      <c r="C7" s="283">
        <v>6509</v>
      </c>
      <c r="D7" s="278">
        <v>5815</v>
      </c>
      <c r="E7" s="278">
        <v>3608</v>
      </c>
      <c r="F7" s="278">
        <v>3632</v>
      </c>
    </row>
    <row r="8" spans="1:9" ht="11.25" customHeight="1" x14ac:dyDescent="0.3">
      <c r="A8" s="285" t="s">
        <v>244</v>
      </c>
      <c r="B8" s="359">
        <v>0</v>
      </c>
      <c r="C8" s="360">
        <v>6509</v>
      </c>
      <c r="D8" s="359">
        <v>5815</v>
      </c>
      <c r="E8" s="359">
        <v>3608</v>
      </c>
      <c r="F8" s="359">
        <v>3632</v>
      </c>
    </row>
    <row r="9" spans="1:9" s="288" customFormat="1" ht="11.25" customHeight="1" x14ac:dyDescent="0.3">
      <c r="A9" s="355" t="s">
        <v>384</v>
      </c>
      <c r="B9" s="287">
        <v>0</v>
      </c>
      <c r="C9" s="286">
        <v>6509</v>
      </c>
      <c r="D9" s="287">
        <v>5815</v>
      </c>
      <c r="E9" s="287">
        <v>3608</v>
      </c>
      <c r="F9" s="287">
        <v>3632</v>
      </c>
      <c r="I9" s="279" t="s">
        <v>267</v>
      </c>
    </row>
    <row r="10" spans="1:9" s="281" customFormat="1" ht="15.3" customHeight="1" x14ac:dyDescent="0.3">
      <c r="A10" s="361" t="s">
        <v>385</v>
      </c>
      <c r="B10" s="362"/>
      <c r="C10" s="362"/>
      <c r="D10" s="362"/>
      <c r="E10" s="362"/>
      <c r="F10" s="362"/>
    </row>
    <row r="11" spans="1:9" ht="11.25" customHeight="1" x14ac:dyDescent="0.3">
      <c r="A11" s="278" t="s">
        <v>10</v>
      </c>
      <c r="B11" s="118"/>
      <c r="C11" s="283"/>
    </row>
    <row r="12" spans="1:9" ht="11.25" customHeight="1" x14ac:dyDescent="0.3">
      <c r="A12" s="284" t="s">
        <v>395</v>
      </c>
      <c r="B12" s="118">
        <v>0</v>
      </c>
      <c r="C12" s="283">
        <v>6509</v>
      </c>
      <c r="D12" s="118">
        <v>5815</v>
      </c>
      <c r="E12" s="118">
        <v>3608</v>
      </c>
      <c r="F12" s="118">
        <v>3632</v>
      </c>
    </row>
    <row r="13" spans="1:9" s="288" customFormat="1" ht="14" customHeight="1" x14ac:dyDescent="0.3">
      <c r="A13" s="285" t="s">
        <v>244</v>
      </c>
      <c r="B13" s="296">
        <v>0</v>
      </c>
      <c r="C13" s="294">
        <v>6509</v>
      </c>
      <c r="D13" s="296">
        <v>5815</v>
      </c>
      <c r="E13" s="296">
        <v>3608</v>
      </c>
      <c r="F13" s="296">
        <v>3632</v>
      </c>
    </row>
    <row r="14" spans="1:9" s="288" customFormat="1" ht="11.25" customHeight="1" x14ac:dyDescent="0.3">
      <c r="A14" s="345" t="s">
        <v>386</v>
      </c>
      <c r="B14" s="305">
        <v>0</v>
      </c>
      <c r="C14" s="294">
        <v>6509</v>
      </c>
      <c r="D14" s="296">
        <v>5815</v>
      </c>
      <c r="E14" s="296">
        <v>3608</v>
      </c>
      <c r="F14" s="296">
        <v>3632</v>
      </c>
    </row>
    <row r="15" spans="1:9" ht="11.25" customHeight="1" x14ac:dyDescent="0.3">
      <c r="A15" s="291"/>
      <c r="B15" s="289"/>
      <c r="C15" s="289"/>
      <c r="D15" s="278"/>
      <c r="E15" s="278"/>
      <c r="F15" s="278"/>
      <c r="I15" s="279" t="s">
        <v>245</v>
      </c>
    </row>
    <row r="16" spans="1:9" ht="11.25" customHeight="1" x14ac:dyDescent="0.3">
      <c r="A16" s="292"/>
      <c r="B16" s="293" t="s">
        <v>347</v>
      </c>
      <c r="C16" s="294" t="s">
        <v>348</v>
      </c>
      <c r="D16" s="278"/>
      <c r="E16" s="278"/>
      <c r="F16" s="278"/>
      <c r="H16" s="279"/>
    </row>
    <row r="17" spans="1:23" ht="11.25" customHeight="1" x14ac:dyDescent="0.3">
      <c r="A17" s="295" t="s">
        <v>235</v>
      </c>
      <c r="B17" s="296">
        <v>0</v>
      </c>
      <c r="C17" s="297">
        <v>19</v>
      </c>
      <c r="D17" s="298"/>
      <c r="E17" s="298"/>
      <c r="F17" s="298"/>
    </row>
    <row r="18" spans="1:23" s="281" customFormat="1" ht="11.25" customHeight="1" x14ac:dyDescent="0.3">
      <c r="A18" s="353"/>
      <c r="B18" s="118"/>
      <c r="C18" s="118"/>
      <c r="D18" s="354"/>
      <c r="E18" s="354"/>
      <c r="F18" s="354"/>
    </row>
    <row r="19" spans="1:23" ht="11.25" customHeight="1" x14ac:dyDescent="0.3">
      <c r="A19" s="346" t="s">
        <v>396</v>
      </c>
      <c r="B19" s="346"/>
      <c r="C19" s="346"/>
      <c r="D19" s="346"/>
      <c r="E19" s="346"/>
      <c r="F19" s="346"/>
    </row>
    <row r="20" spans="1:23" ht="11.25" customHeight="1" x14ac:dyDescent="0.3">
      <c r="A20" s="347" t="s">
        <v>286</v>
      </c>
      <c r="B20" s="348"/>
      <c r="C20" s="348"/>
      <c r="D20" s="346"/>
      <c r="E20" s="346"/>
      <c r="F20" s="346"/>
    </row>
    <row r="21" spans="1:23" ht="11.25" customHeight="1" x14ac:dyDescent="0.3">
      <c r="A21" s="352" t="s">
        <v>287</v>
      </c>
      <c r="B21" s="348"/>
      <c r="C21" s="348"/>
      <c r="D21" s="346"/>
      <c r="E21" s="346"/>
      <c r="F21" s="346"/>
    </row>
    <row r="22" spans="1:23" ht="11.25" customHeight="1" x14ac:dyDescent="0.3">
      <c r="A22" s="352"/>
      <c r="B22" s="349"/>
      <c r="C22" s="349"/>
      <c r="D22" s="349"/>
      <c r="E22" s="349"/>
      <c r="F22" s="349"/>
    </row>
    <row r="24" spans="1:23" ht="11.25" customHeight="1" x14ac:dyDescent="0.3">
      <c r="A24" s="290"/>
      <c r="B24" s="118"/>
      <c r="C24" s="299"/>
    </row>
    <row r="25" spans="1:23" ht="11.25" customHeight="1" x14ac:dyDescent="0.3">
      <c r="B25" s="118"/>
      <c r="C25" s="299"/>
    </row>
    <row r="26" spans="1:23" ht="11.25" customHeight="1" x14ac:dyDescent="0.3">
      <c r="A26" s="290"/>
      <c r="B26" s="118"/>
      <c r="C26" s="299"/>
    </row>
    <row r="27" spans="1:23" ht="11.25" customHeight="1" x14ac:dyDescent="0.3">
      <c r="A27" s="290"/>
      <c r="B27" s="118"/>
      <c r="C27" s="299"/>
    </row>
    <row r="28" spans="1:23" ht="11.25" customHeight="1" x14ac:dyDescent="0.3">
      <c r="A28" s="290"/>
      <c r="B28" s="118"/>
      <c r="C28" s="299"/>
    </row>
    <row r="29" spans="1:23" ht="11.25" customHeight="1" x14ac:dyDescent="0.3">
      <c r="A29" s="290"/>
      <c r="B29" s="118"/>
      <c r="C29" s="299"/>
    </row>
    <row r="30" spans="1:23" ht="11.25" customHeight="1" x14ac:dyDescent="0.3">
      <c r="A30" s="300"/>
      <c r="B30" s="118"/>
      <c r="C30" s="299"/>
    </row>
    <row r="31" spans="1:23" ht="11.25" customHeight="1" x14ac:dyDescent="0.3">
      <c r="A31" s="119"/>
      <c r="B31" s="118"/>
      <c r="C31" s="301"/>
      <c r="W31" s="302"/>
    </row>
    <row r="32" spans="1:23" ht="11.25" customHeight="1" x14ac:dyDescent="0.3">
      <c r="B32" s="280"/>
      <c r="C32" s="278"/>
    </row>
    <row r="46" spans="16:16" ht="10.4" x14ac:dyDescent="0.3">
      <c r="P46" s="302"/>
    </row>
  </sheetData>
  <mergeCells count="2">
    <mergeCell ref="A3:F3"/>
    <mergeCell ref="A5:F5"/>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27"/>
  <sheetViews>
    <sheetView showGridLines="0" zoomScaleNormal="100" zoomScaleSheetLayoutView="145" workbookViewId="0">
      <selection activeCell="D9" sqref="D9"/>
    </sheetView>
  </sheetViews>
  <sheetFormatPr defaultColWidth="8" defaultRowHeight="11.25" customHeight="1" x14ac:dyDescent="0.3"/>
  <cols>
    <col min="1" max="1" width="20.19921875" style="14" customWidth="1"/>
    <col min="2" max="2" width="7.296875" style="14" customWidth="1"/>
    <col min="3" max="3" width="7.5" style="14" customWidth="1"/>
    <col min="4" max="5" width="8" style="14" customWidth="1"/>
    <col min="6" max="6" width="9.5" style="14" customWidth="1"/>
    <col min="7" max="7" width="8" style="14" customWidth="1"/>
    <col min="8" max="16384" width="8" style="14"/>
  </cols>
  <sheetData>
    <row r="1" spans="1:16" ht="11.25" customHeight="1" x14ac:dyDescent="0.3">
      <c r="A1" s="86" t="s">
        <v>264</v>
      </c>
      <c r="B1" s="87"/>
      <c r="C1" s="87"/>
      <c r="D1" s="87"/>
      <c r="E1" s="87"/>
    </row>
    <row r="2" spans="1:16" ht="11.25" customHeight="1" x14ac:dyDescent="0.3">
      <c r="A2" s="86"/>
      <c r="B2" s="87"/>
      <c r="C2" s="87"/>
      <c r="D2" s="87"/>
      <c r="E2" s="87"/>
    </row>
    <row r="3" spans="1:16" ht="33.700000000000003" customHeight="1" x14ac:dyDescent="0.2">
      <c r="A3" s="201"/>
      <c r="B3" s="371" t="s">
        <v>15</v>
      </c>
      <c r="C3" s="328" t="s">
        <v>289</v>
      </c>
      <c r="D3" s="329" t="s">
        <v>290</v>
      </c>
      <c r="E3" s="329" t="s">
        <v>167</v>
      </c>
      <c r="F3" s="329" t="s">
        <v>168</v>
      </c>
      <c r="G3" s="329" t="s">
        <v>291</v>
      </c>
    </row>
    <row r="4" spans="1:16" ht="11.25" customHeight="1" x14ac:dyDescent="0.3">
      <c r="A4" s="372" t="s">
        <v>376</v>
      </c>
      <c r="B4" s="364"/>
      <c r="C4" s="208"/>
      <c r="D4" s="209"/>
      <c r="E4" s="209"/>
      <c r="F4" s="209"/>
      <c r="G4" s="209"/>
    </row>
    <row r="5" spans="1:16" ht="11.25" customHeight="1" x14ac:dyDescent="0.3">
      <c r="A5" s="372" t="s">
        <v>397</v>
      </c>
      <c r="B5" s="364"/>
      <c r="C5" s="208"/>
      <c r="D5" s="209"/>
      <c r="E5" s="209"/>
      <c r="F5" s="209"/>
      <c r="G5" s="209"/>
    </row>
    <row r="6" spans="1:16" ht="11.25" customHeight="1" x14ac:dyDescent="0.3">
      <c r="A6" s="374" t="s">
        <v>348</v>
      </c>
      <c r="B6" s="365">
        <v>2</v>
      </c>
      <c r="C6" s="198">
        <v>1379</v>
      </c>
      <c r="D6" s="199">
        <v>6509</v>
      </c>
      <c r="E6" s="199">
        <v>-6509</v>
      </c>
      <c r="F6" s="199">
        <v>0</v>
      </c>
      <c r="G6" s="199">
        <v>1379</v>
      </c>
    </row>
    <row r="7" spans="1:16" ht="11.25" customHeight="1" x14ac:dyDescent="0.3">
      <c r="A7" s="203" t="s">
        <v>347</v>
      </c>
      <c r="B7" s="367"/>
      <c r="C7" s="200">
        <v>0</v>
      </c>
      <c r="D7" s="202">
        <v>2227</v>
      </c>
      <c r="E7" s="202">
        <v>-848</v>
      </c>
      <c r="F7" s="202">
        <v>0</v>
      </c>
      <c r="G7" s="202">
        <v>1379</v>
      </c>
    </row>
    <row r="8" spans="1:16" ht="11.25" customHeight="1" x14ac:dyDescent="0.3">
      <c r="A8" s="373" t="s">
        <v>230</v>
      </c>
      <c r="B8" s="364"/>
      <c r="C8" s="208"/>
      <c r="D8" s="209"/>
      <c r="E8" s="209"/>
      <c r="F8" s="209"/>
      <c r="G8" s="209"/>
    </row>
    <row r="9" spans="1:16" ht="11.25" customHeight="1" x14ac:dyDescent="0.3">
      <c r="A9" s="368" t="s">
        <v>349</v>
      </c>
      <c r="B9" s="364"/>
      <c r="C9" s="375">
        <v>1379</v>
      </c>
      <c r="D9" s="376">
        <v>6509</v>
      </c>
      <c r="E9" s="376">
        <v>-6509</v>
      </c>
      <c r="F9" s="376">
        <v>0</v>
      </c>
      <c r="G9" s="376">
        <v>1379</v>
      </c>
    </row>
    <row r="10" spans="1:16" s="10" customFormat="1" ht="11.25" customHeight="1" x14ac:dyDescent="0.3">
      <c r="A10" s="369"/>
      <c r="B10" s="364"/>
      <c r="C10" s="208"/>
      <c r="D10" s="209"/>
      <c r="E10" s="209"/>
      <c r="F10" s="209"/>
      <c r="G10" s="209"/>
    </row>
    <row r="11" spans="1:16" s="10" customFormat="1" ht="11.25" customHeight="1" x14ac:dyDescent="0.3">
      <c r="A11" s="370" t="s">
        <v>230</v>
      </c>
      <c r="B11" s="364"/>
      <c r="C11" s="208"/>
      <c r="D11" s="209"/>
      <c r="E11" s="209"/>
      <c r="F11" s="209"/>
      <c r="G11" s="209"/>
    </row>
    <row r="12" spans="1:16" s="10" customFormat="1" ht="10.4" x14ac:dyDescent="0.3">
      <c r="A12" s="204" t="s">
        <v>350</v>
      </c>
      <c r="B12" s="366"/>
      <c r="C12" s="377">
        <v>0</v>
      </c>
      <c r="D12" s="378">
        <v>2227</v>
      </c>
      <c r="E12" s="378">
        <v>-848</v>
      </c>
      <c r="F12" s="378">
        <v>0</v>
      </c>
      <c r="G12" s="378">
        <v>1379</v>
      </c>
    </row>
    <row r="13" spans="1:16" ht="11.25" customHeight="1" x14ac:dyDescent="0.3">
      <c r="A13" s="86"/>
      <c r="B13" s="87"/>
      <c r="C13" s="87"/>
      <c r="D13" s="87"/>
      <c r="E13" s="87"/>
    </row>
    <row r="14" spans="1:16" ht="11.25" customHeight="1" x14ac:dyDescent="0.3">
      <c r="A14" s="14" t="s">
        <v>16</v>
      </c>
      <c r="I14" s="10"/>
      <c r="J14" s="10"/>
      <c r="K14" s="10"/>
      <c r="L14" s="10"/>
      <c r="M14" s="10"/>
      <c r="N14" s="10"/>
      <c r="O14" s="10"/>
      <c r="P14" s="10"/>
    </row>
    <row r="15" spans="1:16" ht="11.25" customHeight="1" x14ac:dyDescent="0.3">
      <c r="I15" s="10"/>
      <c r="J15" s="10"/>
      <c r="K15" s="10"/>
      <c r="L15" s="10"/>
      <c r="M15" s="10"/>
      <c r="N15" s="10"/>
      <c r="O15" s="10"/>
      <c r="P15" s="10"/>
    </row>
    <row r="16" spans="1:16" ht="11.25" customHeight="1" x14ac:dyDescent="0.3">
      <c r="A16" s="486" t="s">
        <v>246</v>
      </c>
      <c r="B16" s="486"/>
      <c r="C16" s="486"/>
      <c r="D16" s="486"/>
      <c r="E16" s="486"/>
      <c r="F16" s="486"/>
      <c r="I16" s="10"/>
      <c r="J16" s="10"/>
      <c r="K16" s="10"/>
      <c r="L16" s="10"/>
      <c r="M16" s="10"/>
      <c r="N16" s="10"/>
      <c r="O16" s="10"/>
      <c r="P16" s="10"/>
    </row>
    <row r="17" spans="1:16" ht="11.25" customHeight="1" x14ac:dyDescent="0.3">
      <c r="A17" s="11"/>
      <c r="I17" s="10"/>
      <c r="J17" s="10"/>
      <c r="K17" s="10"/>
      <c r="L17" s="10"/>
      <c r="M17" s="10"/>
      <c r="N17" s="10"/>
      <c r="O17" s="10"/>
      <c r="P17" s="10"/>
    </row>
    <row r="18" spans="1:16" ht="11.25" customHeight="1" x14ac:dyDescent="0.3">
      <c r="I18" s="10"/>
      <c r="J18" s="10"/>
      <c r="K18" s="10"/>
      <c r="L18" s="10"/>
      <c r="M18" s="10"/>
      <c r="N18" s="10"/>
      <c r="O18" s="10"/>
      <c r="P18" s="10"/>
    </row>
    <row r="19" spans="1:16" ht="11.25" customHeight="1" x14ac:dyDescent="0.3">
      <c r="A19" s="93"/>
      <c r="I19" s="10"/>
      <c r="J19" s="10"/>
      <c r="K19" s="10"/>
      <c r="L19" s="10"/>
      <c r="M19" s="10"/>
      <c r="N19" s="10"/>
      <c r="O19" s="10"/>
      <c r="P19" s="10"/>
    </row>
    <row r="20" spans="1:16" ht="11.25" customHeight="1" x14ac:dyDescent="0.2">
      <c r="A20" s="80"/>
      <c r="I20" s="10"/>
      <c r="J20" s="10"/>
      <c r="K20" s="10"/>
      <c r="L20" s="10"/>
      <c r="M20" s="10"/>
      <c r="N20" s="10"/>
      <c r="O20" s="10"/>
      <c r="P20" s="10"/>
    </row>
    <row r="21" spans="1:16" ht="11.25" customHeight="1" x14ac:dyDescent="0.3">
      <c r="A21" s="486"/>
      <c r="B21" s="486"/>
      <c r="C21" s="486"/>
      <c r="D21" s="486"/>
      <c r="E21" s="486"/>
      <c r="F21" s="486"/>
      <c r="I21" s="10"/>
      <c r="J21" s="10"/>
      <c r="K21" s="10"/>
      <c r="L21" s="10"/>
      <c r="M21" s="10"/>
      <c r="N21" s="10"/>
      <c r="O21" s="10"/>
      <c r="P21" s="10"/>
    </row>
    <row r="22" spans="1:16" ht="11.25" customHeight="1" x14ac:dyDescent="0.3">
      <c r="I22" s="10"/>
      <c r="J22" s="10"/>
      <c r="K22" s="10"/>
      <c r="L22" s="10"/>
      <c r="M22" s="10"/>
      <c r="N22" s="10"/>
      <c r="O22" s="10"/>
      <c r="P22" s="10"/>
    </row>
    <row r="25" spans="1:16" ht="11.25" customHeight="1" x14ac:dyDescent="0.3">
      <c r="A25" s="15"/>
    </row>
    <row r="27" spans="1:16" ht="11.25" customHeight="1" x14ac:dyDescent="0.3">
      <c r="A27" s="15"/>
    </row>
  </sheetData>
  <mergeCells count="2">
    <mergeCell ref="A21:F21"/>
    <mergeCell ref="A16:F16"/>
  </mergeCells>
  <phoneticPr fontId="28" type="noConversion"/>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34"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topLeftCell="A13" zoomScaleNormal="100" zoomScaleSheetLayoutView="100" workbookViewId="0">
      <selection activeCell="A32" sqref="A32"/>
    </sheetView>
  </sheetViews>
  <sheetFormatPr defaultColWidth="8" defaultRowHeight="11.25" customHeight="1" x14ac:dyDescent="0.3"/>
  <cols>
    <col min="1" max="1" width="29" style="19" customWidth="1"/>
    <col min="2" max="6" width="7.796875" style="19" customWidth="1"/>
    <col min="7" max="18" width="0" style="19" hidden="1" customWidth="1"/>
    <col min="19" max="16384" width="8" style="19"/>
  </cols>
  <sheetData>
    <row r="1" spans="1:6" ht="20.2" customHeight="1" x14ac:dyDescent="0.3">
      <c r="A1" s="487" t="s">
        <v>255</v>
      </c>
      <c r="B1" s="487"/>
      <c r="C1" s="487"/>
      <c r="D1" s="487"/>
      <c r="E1" s="487"/>
      <c r="F1" s="487"/>
    </row>
    <row r="2" spans="1:6" ht="11.25" customHeight="1" x14ac:dyDescent="0.3">
      <c r="A2" s="20"/>
      <c r="B2" s="23"/>
      <c r="C2" s="23"/>
      <c r="D2" s="23"/>
      <c r="E2" s="23"/>
      <c r="F2" s="23"/>
    </row>
    <row r="3" spans="1:6" ht="41.5" x14ac:dyDescent="0.2">
      <c r="A3" s="197"/>
      <c r="B3" s="331" t="s">
        <v>351</v>
      </c>
      <c r="C3" s="332" t="s">
        <v>352</v>
      </c>
      <c r="D3" s="331" t="s">
        <v>353</v>
      </c>
      <c r="E3" s="331" t="s">
        <v>354</v>
      </c>
      <c r="F3" s="331" t="s">
        <v>355</v>
      </c>
    </row>
    <row r="4" spans="1:6" ht="11.25" customHeight="1" x14ac:dyDescent="0.2">
      <c r="A4" s="381" t="s">
        <v>18</v>
      </c>
      <c r="B4" s="124"/>
      <c r="C4" s="125"/>
      <c r="D4" s="126"/>
      <c r="E4" s="126"/>
      <c r="F4" s="126"/>
    </row>
    <row r="5" spans="1:6" ht="11.25" customHeight="1" x14ac:dyDescent="0.2">
      <c r="A5" s="215" t="s">
        <v>19</v>
      </c>
      <c r="B5" s="124">
        <v>75455</v>
      </c>
      <c r="C5" s="128">
        <v>80763</v>
      </c>
      <c r="D5" s="124">
        <v>80449</v>
      </c>
      <c r="E5" s="124">
        <v>80878</v>
      </c>
      <c r="F5" s="124">
        <v>80984</v>
      </c>
    </row>
    <row r="6" spans="1:6" ht="11.25" customHeight="1" x14ac:dyDescent="0.2">
      <c r="A6" s="215" t="s">
        <v>38</v>
      </c>
      <c r="B6" s="124">
        <v>34042</v>
      </c>
      <c r="C6" s="128">
        <v>37500</v>
      </c>
      <c r="D6" s="124">
        <v>36475</v>
      </c>
      <c r="E6" s="124">
        <v>33351</v>
      </c>
      <c r="F6" s="124">
        <v>36787</v>
      </c>
    </row>
    <row r="7" spans="1:6" ht="11.25" customHeight="1" x14ac:dyDescent="0.2">
      <c r="A7" s="215" t="s">
        <v>20</v>
      </c>
      <c r="B7" s="124">
        <v>1654</v>
      </c>
      <c r="C7" s="128">
        <v>0</v>
      </c>
      <c r="D7" s="124">
        <v>0</v>
      </c>
      <c r="E7" s="124">
        <v>0</v>
      </c>
      <c r="F7" s="124">
        <v>0</v>
      </c>
    </row>
    <row r="8" spans="1:6" ht="11.25" customHeight="1" x14ac:dyDescent="0.2">
      <c r="A8" s="215" t="s">
        <v>21</v>
      </c>
      <c r="B8" s="124">
        <v>11948</v>
      </c>
      <c r="C8" s="128">
        <v>11080</v>
      </c>
      <c r="D8" s="124">
        <v>7619</v>
      </c>
      <c r="E8" s="124">
        <v>6597</v>
      </c>
      <c r="F8" s="124">
        <v>7641</v>
      </c>
    </row>
    <row r="9" spans="1:6" ht="11.25" customHeight="1" x14ac:dyDescent="0.2">
      <c r="A9" s="215" t="s">
        <v>23</v>
      </c>
      <c r="B9" s="124">
        <v>6</v>
      </c>
      <c r="C9" s="128">
        <v>0</v>
      </c>
      <c r="D9" s="124">
        <v>0</v>
      </c>
      <c r="E9" s="124">
        <v>0</v>
      </c>
      <c r="F9" s="124">
        <v>0</v>
      </c>
    </row>
    <row r="10" spans="1:6" ht="11.25" customHeight="1" x14ac:dyDescent="0.2">
      <c r="A10" s="381" t="s">
        <v>25</v>
      </c>
      <c r="B10" s="380">
        <v>123105</v>
      </c>
      <c r="C10" s="379">
        <v>129343</v>
      </c>
      <c r="D10" s="380">
        <v>124543</v>
      </c>
      <c r="E10" s="380">
        <v>120826</v>
      </c>
      <c r="F10" s="380">
        <v>125412</v>
      </c>
    </row>
    <row r="11" spans="1:6" ht="11.25" customHeight="1" x14ac:dyDescent="0.2">
      <c r="A11" s="381" t="s">
        <v>26</v>
      </c>
      <c r="B11" s="124"/>
      <c r="C11" s="125"/>
      <c r="D11" s="126"/>
      <c r="E11" s="126"/>
      <c r="F11" s="126"/>
    </row>
    <row r="12" spans="1:6" ht="11.25" customHeight="1" x14ac:dyDescent="0.2">
      <c r="A12" s="384" t="s">
        <v>27</v>
      </c>
      <c r="B12" s="124"/>
      <c r="C12" s="125"/>
      <c r="D12" s="126"/>
      <c r="E12" s="126"/>
      <c r="F12" s="126"/>
    </row>
    <row r="13" spans="1:6" ht="11.25" customHeight="1" x14ac:dyDescent="0.2">
      <c r="A13" s="385" t="s">
        <v>139</v>
      </c>
      <c r="B13" s="124"/>
      <c r="C13" s="125"/>
      <c r="D13" s="126"/>
      <c r="E13" s="126"/>
      <c r="F13" s="126"/>
    </row>
    <row r="14" spans="1:6" ht="11.25" customHeight="1" x14ac:dyDescent="0.2">
      <c r="A14" s="386" t="s">
        <v>122</v>
      </c>
      <c r="B14" s="124">
        <v>1140</v>
      </c>
      <c r="C14" s="128">
        <v>690</v>
      </c>
      <c r="D14" s="124">
        <v>500</v>
      </c>
      <c r="E14" s="124">
        <v>80</v>
      </c>
      <c r="F14" s="124">
        <v>80</v>
      </c>
    </row>
    <row r="15" spans="1:6" ht="11.25" customHeight="1" x14ac:dyDescent="0.2">
      <c r="A15" s="386" t="s">
        <v>30</v>
      </c>
      <c r="B15" s="124">
        <v>930</v>
      </c>
      <c r="C15" s="128">
        <v>500</v>
      </c>
      <c r="D15" s="124">
        <v>500</v>
      </c>
      <c r="E15" s="124">
        <v>500</v>
      </c>
      <c r="F15" s="124">
        <v>500</v>
      </c>
    </row>
    <row r="16" spans="1:6" ht="11.25" customHeight="1" x14ac:dyDescent="0.2">
      <c r="A16" s="385" t="s">
        <v>140</v>
      </c>
      <c r="B16" s="380">
        <v>2070</v>
      </c>
      <c r="C16" s="379">
        <v>1190</v>
      </c>
      <c r="D16" s="380">
        <v>1000</v>
      </c>
      <c r="E16" s="380">
        <v>580</v>
      </c>
      <c r="F16" s="380">
        <v>580</v>
      </c>
    </row>
    <row r="17" spans="1:8" ht="11.25" customHeight="1" x14ac:dyDescent="0.2">
      <c r="A17" s="385" t="s">
        <v>31</v>
      </c>
      <c r="B17" s="124"/>
      <c r="C17" s="125"/>
      <c r="D17" s="126"/>
      <c r="E17" s="126"/>
      <c r="F17" s="126"/>
    </row>
    <row r="18" spans="1:8" ht="11.25" customHeight="1" x14ac:dyDescent="0.2">
      <c r="A18" s="386" t="s">
        <v>33</v>
      </c>
      <c r="B18" s="124">
        <v>0</v>
      </c>
      <c r="C18" s="128">
        <v>100</v>
      </c>
      <c r="D18" s="124">
        <v>100</v>
      </c>
      <c r="E18" s="124">
        <v>100</v>
      </c>
      <c r="F18" s="124">
        <v>100</v>
      </c>
    </row>
    <row r="19" spans="1:8" ht="11.25" customHeight="1" x14ac:dyDescent="0.2">
      <c r="A19" s="385" t="s">
        <v>34</v>
      </c>
      <c r="B19" s="380">
        <v>0</v>
      </c>
      <c r="C19" s="379">
        <v>100</v>
      </c>
      <c r="D19" s="380">
        <v>100</v>
      </c>
      <c r="E19" s="380">
        <v>100</v>
      </c>
      <c r="F19" s="380">
        <v>100</v>
      </c>
    </row>
    <row r="20" spans="1:8" ht="11.25" customHeight="1" x14ac:dyDescent="0.2">
      <c r="A20" s="381" t="s">
        <v>35</v>
      </c>
      <c r="B20" s="380">
        <v>2070</v>
      </c>
      <c r="C20" s="379">
        <v>1290</v>
      </c>
      <c r="D20" s="380">
        <v>1100</v>
      </c>
      <c r="E20" s="380">
        <v>680</v>
      </c>
      <c r="F20" s="380">
        <v>680</v>
      </c>
    </row>
    <row r="21" spans="1:8" ht="36.299999999999997" customHeight="1" x14ac:dyDescent="0.2">
      <c r="A21" s="497" t="s">
        <v>399</v>
      </c>
      <c r="B21" s="458">
        <v>-121035</v>
      </c>
      <c r="C21" s="459">
        <v>-128053</v>
      </c>
      <c r="D21" s="458">
        <v>-123443</v>
      </c>
      <c r="E21" s="458">
        <v>-120146</v>
      </c>
      <c r="F21" s="458">
        <v>-124732</v>
      </c>
      <c r="G21" s="21"/>
      <c r="H21" s="21"/>
    </row>
    <row r="22" spans="1:8" ht="17.600000000000001" customHeight="1" x14ac:dyDescent="0.2">
      <c r="A22" s="383" t="s">
        <v>13</v>
      </c>
      <c r="B22" s="124">
        <v>112395</v>
      </c>
      <c r="C22" s="128">
        <v>116973</v>
      </c>
      <c r="D22" s="124">
        <v>115824</v>
      </c>
      <c r="E22" s="124">
        <v>113549</v>
      </c>
      <c r="F22" s="124">
        <v>117091</v>
      </c>
      <c r="G22" s="21"/>
      <c r="H22" s="21"/>
    </row>
    <row r="23" spans="1:8" ht="20.75" x14ac:dyDescent="0.2">
      <c r="A23" s="452" t="s">
        <v>321</v>
      </c>
      <c r="B23" s="380">
        <v>-8640</v>
      </c>
      <c r="C23" s="379">
        <v>-11080</v>
      </c>
      <c r="D23" s="380">
        <v>-7619</v>
      </c>
      <c r="E23" s="380">
        <v>-6597</v>
      </c>
      <c r="F23" s="380">
        <v>-7641</v>
      </c>
      <c r="G23" s="21"/>
      <c r="H23" s="21"/>
    </row>
    <row r="24" spans="1:8" ht="16.149999999999999" customHeight="1" x14ac:dyDescent="0.2">
      <c r="A24" s="381" t="s">
        <v>36</v>
      </c>
      <c r="B24" s="124"/>
      <c r="C24" s="125"/>
      <c r="D24" s="124"/>
      <c r="E24" s="124"/>
      <c r="F24" s="124"/>
      <c r="G24" s="21"/>
      <c r="H24" s="21"/>
    </row>
    <row r="25" spans="1:8" ht="11.25" customHeight="1" x14ac:dyDescent="0.2">
      <c r="A25" s="382" t="s">
        <v>152</v>
      </c>
      <c r="B25" s="475">
        <v>0</v>
      </c>
      <c r="C25" s="476">
        <v>0</v>
      </c>
      <c r="D25" s="475">
        <v>0</v>
      </c>
      <c r="E25" s="475">
        <v>0</v>
      </c>
      <c r="F25" s="475">
        <v>0</v>
      </c>
      <c r="G25" s="21"/>
      <c r="H25" s="21"/>
    </row>
    <row r="26" spans="1:8" ht="11.25" customHeight="1" x14ac:dyDescent="0.2">
      <c r="A26" s="381" t="s">
        <v>169</v>
      </c>
      <c r="B26" s="380">
        <v>0</v>
      </c>
      <c r="C26" s="379">
        <v>0</v>
      </c>
      <c r="D26" s="380">
        <v>0</v>
      </c>
      <c r="E26" s="380">
        <v>0</v>
      </c>
      <c r="F26" s="380">
        <v>0</v>
      </c>
      <c r="G26" s="21"/>
      <c r="H26" s="21"/>
    </row>
    <row r="27" spans="1:8" ht="25.5" customHeight="1" x14ac:dyDescent="0.2">
      <c r="A27" s="470" t="s">
        <v>322</v>
      </c>
      <c r="B27" s="380">
        <v>-8640</v>
      </c>
      <c r="C27" s="379">
        <v>-11080</v>
      </c>
      <c r="D27" s="380">
        <v>-7619</v>
      </c>
      <c r="E27" s="380">
        <v>-6597</v>
      </c>
      <c r="F27" s="380">
        <v>-7641</v>
      </c>
      <c r="G27" s="21"/>
      <c r="H27" s="21"/>
    </row>
    <row r="28" spans="1:8" ht="9.5" customHeight="1" x14ac:dyDescent="0.2">
      <c r="A28" s="22"/>
      <c r="B28" s="17"/>
      <c r="C28" s="18"/>
      <c r="D28" s="17"/>
      <c r="E28" s="17"/>
      <c r="F28" s="17"/>
      <c r="G28" s="21"/>
      <c r="H28" s="21"/>
    </row>
    <row r="29" spans="1:8" s="91" customFormat="1" ht="10.4" x14ac:dyDescent="0.2">
      <c r="A29" s="206" t="s">
        <v>170</v>
      </c>
      <c r="B29" s="207"/>
      <c r="C29" s="207"/>
      <c r="D29" s="207"/>
      <c r="E29" s="207"/>
      <c r="F29" s="207"/>
      <c r="G29" s="48"/>
      <c r="H29" s="48"/>
    </row>
    <row r="30" spans="1:8" s="91" customFormat="1" ht="20.75" x14ac:dyDescent="0.2">
      <c r="A30" s="221"/>
      <c r="B30" s="222" t="s">
        <v>356</v>
      </c>
      <c r="C30" s="223" t="s">
        <v>338</v>
      </c>
      <c r="D30" s="222" t="s">
        <v>339</v>
      </c>
      <c r="E30" s="222" t="s">
        <v>340</v>
      </c>
      <c r="F30" s="222" t="s">
        <v>341</v>
      </c>
      <c r="G30" s="54"/>
      <c r="H30" s="48"/>
    </row>
    <row r="31" spans="1:8" s="91" customFormat="1" ht="56.45" customHeight="1" x14ac:dyDescent="0.3">
      <c r="A31" s="453" t="s">
        <v>323</v>
      </c>
      <c r="B31" s="152">
        <f>B33+B32</f>
        <v>3308</v>
      </c>
      <c r="C31" s="196">
        <f>C33+C32</f>
        <v>0</v>
      </c>
      <c r="D31" s="152">
        <f>D33+D32</f>
        <v>0</v>
      </c>
      <c r="E31" s="152">
        <f>E33+E32</f>
        <v>0</v>
      </c>
      <c r="F31" s="152">
        <f>F33+F32</f>
        <v>0</v>
      </c>
      <c r="G31" s="48"/>
      <c r="H31" s="48"/>
    </row>
    <row r="32" spans="1:8" s="91" customFormat="1" ht="35.299999999999997" customHeight="1" x14ac:dyDescent="0.2">
      <c r="A32" s="454" t="s">
        <v>324</v>
      </c>
      <c r="B32" s="92">
        <f>B8</f>
        <v>11948</v>
      </c>
      <c r="C32" s="168">
        <f>C8</f>
        <v>11080</v>
      </c>
      <c r="D32" s="92">
        <f>D8</f>
        <v>7619</v>
      </c>
      <c r="E32" s="92">
        <f>E8</f>
        <v>6597</v>
      </c>
      <c r="F32" s="92">
        <f>F8</f>
        <v>7641</v>
      </c>
      <c r="G32" s="48"/>
      <c r="H32" s="48"/>
    </row>
    <row r="33" spans="1:8" s="91" customFormat="1" ht="36" customHeight="1" x14ac:dyDescent="0.3">
      <c r="A33" s="455" t="s">
        <v>366</v>
      </c>
      <c r="B33" s="127">
        <f>B27</f>
        <v>-8640</v>
      </c>
      <c r="C33" s="474">
        <f t="shared" ref="C33:F33" si="0">C27</f>
        <v>-11080</v>
      </c>
      <c r="D33" s="127">
        <f t="shared" si="0"/>
        <v>-7619</v>
      </c>
      <c r="E33" s="127">
        <f t="shared" si="0"/>
        <v>-6597</v>
      </c>
      <c r="F33" s="127">
        <f t="shared" si="0"/>
        <v>-7641</v>
      </c>
      <c r="G33" s="48"/>
      <c r="H33" s="54"/>
    </row>
    <row r="34" spans="1:8" s="91" customFormat="1" ht="60.05" customHeight="1" x14ac:dyDescent="0.3">
      <c r="A34" s="488" t="s">
        <v>357</v>
      </c>
      <c r="B34" s="488"/>
      <c r="C34" s="488"/>
      <c r="D34" s="488"/>
      <c r="E34" s="488"/>
      <c r="F34" s="488"/>
      <c r="G34" s="48"/>
      <c r="H34" s="54"/>
    </row>
    <row r="35" spans="1:8" s="91" customFormat="1" ht="10.4" x14ac:dyDescent="0.3">
      <c r="A35" s="486" t="s">
        <v>246</v>
      </c>
      <c r="B35" s="486"/>
      <c r="C35" s="486"/>
      <c r="D35" s="486"/>
      <c r="E35" s="486"/>
      <c r="F35" s="486"/>
      <c r="G35" s="187"/>
      <c r="H35" s="54"/>
    </row>
  </sheetData>
  <mergeCells count="3">
    <mergeCell ref="A35:F35"/>
    <mergeCell ref="A1:F1"/>
    <mergeCell ref="A34:F34"/>
  </mergeCells>
  <pageMargins left="1.4566929133858268" right="1.4566929133858268" top="0.98425196850393704" bottom="1.0629921259842521" header="0.51181102362204722" footer="0.51181102362204722"/>
  <pageSetup paperSize="9" scale="95" orientation="portrait" cellComments="asDisplayed"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I48"/>
  <sheetViews>
    <sheetView showGridLines="0" zoomScaleNormal="100" zoomScaleSheetLayoutView="100" workbookViewId="0">
      <selection activeCell="D29" sqref="D29"/>
    </sheetView>
  </sheetViews>
  <sheetFormatPr defaultColWidth="8" defaultRowHeight="11.25" customHeight="1" x14ac:dyDescent="0.3"/>
  <cols>
    <col min="1" max="1" width="28.5" style="172" customWidth="1"/>
    <col min="2" max="2" width="7.796875" style="172" customWidth="1"/>
    <col min="3" max="6" width="8" style="172" customWidth="1"/>
    <col min="7" max="16" width="0" style="172" hidden="1" customWidth="1"/>
    <col min="17" max="16384" width="8" style="172"/>
  </cols>
  <sheetData>
    <row r="1" spans="1:6" ht="10.55" customHeight="1" x14ac:dyDescent="0.3">
      <c r="A1" s="170" t="s">
        <v>256</v>
      </c>
      <c r="B1" s="171"/>
      <c r="C1" s="171"/>
      <c r="D1" s="171"/>
      <c r="E1" s="171"/>
    </row>
    <row r="2" spans="1:6" ht="10.55" customHeight="1" x14ac:dyDescent="0.3">
      <c r="A2" s="173"/>
    </row>
    <row r="3" spans="1:6" ht="41.5" x14ac:dyDescent="0.2">
      <c r="A3" s="219"/>
      <c r="B3" s="331" t="s">
        <v>351</v>
      </c>
      <c r="C3" s="332" t="s">
        <v>352</v>
      </c>
      <c r="D3" s="331" t="s">
        <v>353</v>
      </c>
      <c r="E3" s="331" t="s">
        <v>354</v>
      </c>
      <c r="F3" s="331" t="s">
        <v>355</v>
      </c>
    </row>
    <row r="4" spans="1:6" ht="11.25" customHeight="1" x14ac:dyDescent="0.3">
      <c r="A4" s="129" t="s">
        <v>41</v>
      </c>
      <c r="B4" s="208"/>
      <c r="C4" s="209"/>
      <c r="D4" s="208"/>
      <c r="E4" s="208"/>
      <c r="F4" s="208"/>
    </row>
    <row r="5" spans="1:6" ht="11.25" customHeight="1" x14ac:dyDescent="0.3">
      <c r="A5" s="393" t="s">
        <v>42</v>
      </c>
      <c r="B5" s="208"/>
      <c r="C5" s="209"/>
      <c r="D5" s="208"/>
      <c r="E5" s="208"/>
      <c r="F5" s="208"/>
    </row>
    <row r="6" spans="1:6" ht="11.25" customHeight="1" x14ac:dyDescent="0.3">
      <c r="A6" s="391" t="s">
        <v>159</v>
      </c>
      <c r="B6" s="208">
        <v>1868</v>
      </c>
      <c r="C6" s="209">
        <v>1868</v>
      </c>
      <c r="D6" s="208">
        <v>1868</v>
      </c>
      <c r="E6" s="208">
        <v>1868</v>
      </c>
      <c r="F6" s="208">
        <v>1868</v>
      </c>
    </row>
    <row r="7" spans="1:6" ht="11.25" customHeight="1" x14ac:dyDescent="0.3">
      <c r="A7" s="394" t="s">
        <v>120</v>
      </c>
      <c r="B7" s="208">
        <v>61982</v>
      </c>
      <c r="C7" s="209">
        <v>60057</v>
      </c>
      <c r="D7" s="208">
        <v>59636</v>
      </c>
      <c r="E7" s="208">
        <v>59636</v>
      </c>
      <c r="F7" s="208">
        <v>59636</v>
      </c>
    </row>
    <row r="8" spans="1:6" ht="11.25" customHeight="1" x14ac:dyDescent="0.3">
      <c r="A8" s="398" t="s">
        <v>46</v>
      </c>
      <c r="B8" s="148">
        <v>63850</v>
      </c>
      <c r="C8" s="149">
        <v>61925</v>
      </c>
      <c r="D8" s="148">
        <v>61504</v>
      </c>
      <c r="E8" s="148">
        <v>61504</v>
      </c>
      <c r="F8" s="148">
        <v>61504</v>
      </c>
    </row>
    <row r="9" spans="1:6" ht="11.25" customHeight="1" x14ac:dyDescent="0.3">
      <c r="A9" s="393" t="s">
        <v>47</v>
      </c>
      <c r="B9" s="208"/>
      <c r="C9" s="209"/>
      <c r="D9" s="208"/>
      <c r="E9" s="208"/>
      <c r="F9" s="208"/>
    </row>
    <row r="10" spans="1:6" ht="11.25" customHeight="1" x14ac:dyDescent="0.3">
      <c r="A10" s="391" t="s">
        <v>48</v>
      </c>
      <c r="B10" s="208">
        <v>12495</v>
      </c>
      <c r="C10" s="209">
        <v>12532</v>
      </c>
      <c r="D10" s="208">
        <v>13332</v>
      </c>
      <c r="E10" s="208">
        <v>13376</v>
      </c>
      <c r="F10" s="208">
        <v>13079</v>
      </c>
    </row>
    <row r="11" spans="1:6" ht="11.25" customHeight="1" x14ac:dyDescent="0.3">
      <c r="A11" s="391" t="s">
        <v>134</v>
      </c>
      <c r="B11" s="208">
        <v>2496</v>
      </c>
      <c r="C11" s="209">
        <v>1618</v>
      </c>
      <c r="D11" s="208">
        <v>495</v>
      </c>
      <c r="E11" s="208">
        <v>2029</v>
      </c>
      <c r="F11" s="208">
        <v>2561</v>
      </c>
    </row>
    <row r="12" spans="1:6" ht="11.25" customHeight="1" x14ac:dyDescent="0.3">
      <c r="A12" s="391" t="s">
        <v>51</v>
      </c>
      <c r="B12" s="208">
        <v>11551</v>
      </c>
      <c r="C12" s="209">
        <v>8120</v>
      </c>
      <c r="D12" s="208">
        <v>7462</v>
      </c>
      <c r="E12" s="208">
        <v>5509</v>
      </c>
      <c r="F12" s="208">
        <v>3891</v>
      </c>
    </row>
    <row r="13" spans="1:6" ht="11.25" hidden="1" customHeight="1" x14ac:dyDescent="0.3">
      <c r="A13" s="391" t="s">
        <v>50</v>
      </c>
      <c r="B13" s="208"/>
      <c r="C13" s="209"/>
      <c r="D13" s="208"/>
      <c r="E13" s="208"/>
      <c r="F13" s="208"/>
    </row>
    <row r="14" spans="1:6" ht="11.25" hidden="1" customHeight="1" x14ac:dyDescent="0.3">
      <c r="A14" s="391" t="s">
        <v>45</v>
      </c>
      <c r="B14" s="208"/>
      <c r="C14" s="209"/>
      <c r="D14" s="208"/>
      <c r="E14" s="208"/>
      <c r="F14" s="208"/>
    </row>
    <row r="15" spans="1:6" ht="11.25" customHeight="1" x14ac:dyDescent="0.3">
      <c r="A15" s="391" t="s">
        <v>143</v>
      </c>
      <c r="B15" s="208">
        <v>1081</v>
      </c>
      <c r="C15" s="209">
        <v>1081</v>
      </c>
      <c r="D15" s="208">
        <v>1081</v>
      </c>
      <c r="E15" s="208">
        <v>1081</v>
      </c>
      <c r="F15" s="208">
        <v>1081</v>
      </c>
    </row>
    <row r="16" spans="1:6" ht="11.25" customHeight="1" x14ac:dyDescent="0.3">
      <c r="A16" s="393" t="s">
        <v>52</v>
      </c>
      <c r="B16" s="148">
        <v>27623</v>
      </c>
      <c r="C16" s="149">
        <v>23351</v>
      </c>
      <c r="D16" s="148">
        <v>22370</v>
      </c>
      <c r="E16" s="148">
        <v>21995</v>
      </c>
      <c r="F16" s="148">
        <v>20612</v>
      </c>
    </row>
    <row r="17" spans="1:9" ht="11.25" customHeight="1" x14ac:dyDescent="0.3">
      <c r="A17" s="146" t="s">
        <v>53</v>
      </c>
      <c r="B17" s="174"/>
      <c r="C17" s="175"/>
      <c r="D17" s="174"/>
      <c r="E17" s="174"/>
      <c r="F17" s="174"/>
    </row>
    <row r="18" spans="1:9" ht="11.25" customHeight="1" x14ac:dyDescent="0.3">
      <c r="A18" s="134" t="s">
        <v>54</v>
      </c>
      <c r="B18" s="148">
        <v>91473</v>
      </c>
      <c r="C18" s="149">
        <v>85276</v>
      </c>
      <c r="D18" s="148">
        <v>83874</v>
      </c>
      <c r="E18" s="148">
        <v>83499</v>
      </c>
      <c r="F18" s="148">
        <v>82116</v>
      </c>
    </row>
    <row r="19" spans="1:9" ht="11.25" customHeight="1" x14ac:dyDescent="0.3">
      <c r="A19" s="210" t="s">
        <v>55</v>
      </c>
      <c r="B19" s="208"/>
      <c r="C19" s="209"/>
      <c r="D19" s="208"/>
      <c r="E19" s="208"/>
      <c r="F19" s="208"/>
    </row>
    <row r="20" spans="1:9" ht="11.25" customHeight="1" x14ac:dyDescent="0.3">
      <c r="A20" s="393" t="s">
        <v>64</v>
      </c>
      <c r="B20" s="208"/>
      <c r="C20" s="209"/>
      <c r="D20" s="208"/>
      <c r="E20" s="208"/>
      <c r="F20" s="208"/>
    </row>
    <row r="21" spans="1:9" ht="11.25" customHeight="1" x14ac:dyDescent="0.3">
      <c r="A21" s="140" t="s">
        <v>38</v>
      </c>
      <c r="B21" s="208">
        <v>15555</v>
      </c>
      <c r="C21" s="209">
        <v>15030</v>
      </c>
      <c r="D21" s="208">
        <v>15030</v>
      </c>
      <c r="E21" s="208">
        <v>15030</v>
      </c>
      <c r="F21" s="208">
        <v>15030</v>
      </c>
    </row>
    <row r="22" spans="1:9" ht="11.25" customHeight="1" x14ac:dyDescent="0.3">
      <c r="A22" s="140" t="s">
        <v>144</v>
      </c>
      <c r="B22" s="208">
        <v>593</v>
      </c>
      <c r="C22" s="209">
        <v>593</v>
      </c>
      <c r="D22" s="208">
        <v>593</v>
      </c>
      <c r="E22" s="208">
        <v>593</v>
      </c>
      <c r="F22" s="208">
        <v>593</v>
      </c>
    </row>
    <row r="23" spans="1:9" ht="11.25" customHeight="1" x14ac:dyDescent="0.3">
      <c r="A23" s="393" t="s">
        <v>67</v>
      </c>
      <c r="B23" s="148">
        <v>16148</v>
      </c>
      <c r="C23" s="149">
        <v>15623</v>
      </c>
      <c r="D23" s="148">
        <v>15623</v>
      </c>
      <c r="E23" s="148">
        <v>15623</v>
      </c>
      <c r="F23" s="148">
        <v>15623</v>
      </c>
    </row>
    <row r="24" spans="1:9" ht="11.25" customHeight="1" x14ac:dyDescent="0.3">
      <c r="A24" s="393" t="s">
        <v>61</v>
      </c>
      <c r="B24" s="208"/>
      <c r="C24" s="209"/>
      <c r="D24" s="208"/>
      <c r="E24" s="208"/>
      <c r="F24" s="208"/>
    </row>
    <row r="25" spans="1:9" ht="11.25" customHeight="1" x14ac:dyDescent="0.3">
      <c r="A25" s="140" t="s">
        <v>123</v>
      </c>
      <c r="B25" s="208">
        <v>21346</v>
      </c>
      <c r="C25" s="209">
        <v>21471</v>
      </c>
      <c r="D25" s="208">
        <v>21471</v>
      </c>
      <c r="E25" s="208">
        <v>21471</v>
      </c>
      <c r="F25" s="208">
        <v>21471</v>
      </c>
    </row>
    <row r="26" spans="1:9" ht="11.25" customHeight="1" x14ac:dyDescent="0.3">
      <c r="A26" s="140" t="s">
        <v>157</v>
      </c>
      <c r="B26" s="208">
        <v>2093</v>
      </c>
      <c r="C26" s="209">
        <v>2093</v>
      </c>
      <c r="D26" s="208">
        <v>2093</v>
      </c>
      <c r="E26" s="208">
        <v>2093</v>
      </c>
      <c r="F26" s="208">
        <v>2093</v>
      </c>
    </row>
    <row r="27" spans="1:9" ht="11.25" customHeight="1" x14ac:dyDescent="0.3">
      <c r="A27" s="393" t="s">
        <v>63</v>
      </c>
      <c r="B27" s="148">
        <v>23439</v>
      </c>
      <c r="C27" s="149">
        <v>23564</v>
      </c>
      <c r="D27" s="148">
        <v>23564</v>
      </c>
      <c r="E27" s="148">
        <v>23564</v>
      </c>
      <c r="F27" s="148">
        <v>23564</v>
      </c>
    </row>
    <row r="28" spans="1:9" ht="11.25" customHeight="1" x14ac:dyDescent="0.3">
      <c r="A28" s="210" t="s">
        <v>68</v>
      </c>
      <c r="B28" s="176">
        <v>39587</v>
      </c>
      <c r="C28" s="177">
        <v>39187</v>
      </c>
      <c r="D28" s="176">
        <v>39187</v>
      </c>
      <c r="E28" s="176">
        <v>39187</v>
      </c>
      <c r="F28" s="176">
        <v>39187</v>
      </c>
    </row>
    <row r="29" spans="1:9" ht="11.25" customHeight="1" x14ac:dyDescent="0.3">
      <c r="A29" s="304" t="s">
        <v>69</v>
      </c>
      <c r="B29" s="121">
        <v>51886</v>
      </c>
      <c r="C29" s="122">
        <v>46089</v>
      </c>
      <c r="D29" s="121">
        <v>44687</v>
      </c>
      <c r="E29" s="121">
        <v>44312</v>
      </c>
      <c r="F29" s="121">
        <v>42929</v>
      </c>
    </row>
    <row r="30" spans="1:9" ht="11.25" customHeight="1" x14ac:dyDescent="0.3">
      <c r="A30" s="210" t="s">
        <v>292</v>
      </c>
      <c r="B30" s="208"/>
      <c r="C30" s="209"/>
      <c r="D30" s="208"/>
      <c r="E30" s="208"/>
      <c r="F30" s="208"/>
      <c r="G30" s="21"/>
    </row>
    <row r="31" spans="1:9" ht="11.25" customHeight="1" x14ac:dyDescent="0.3">
      <c r="A31" s="393" t="s">
        <v>70</v>
      </c>
      <c r="B31" s="208"/>
      <c r="C31" s="209"/>
      <c r="D31" s="208"/>
      <c r="E31" s="208"/>
      <c r="F31" s="208"/>
      <c r="G31" s="21"/>
      <c r="I31" s="324"/>
    </row>
    <row r="32" spans="1:9" ht="11.25" customHeight="1" x14ac:dyDescent="0.3">
      <c r="A32" s="391" t="s">
        <v>71</v>
      </c>
      <c r="B32" s="208">
        <v>98384</v>
      </c>
      <c r="C32" s="209">
        <v>103667</v>
      </c>
      <c r="D32" s="208">
        <v>109884</v>
      </c>
      <c r="E32" s="208">
        <v>116106</v>
      </c>
      <c r="F32" s="208">
        <v>122364</v>
      </c>
      <c r="G32" s="21"/>
    </row>
    <row r="33" spans="1:7" ht="11.25" customHeight="1" x14ac:dyDescent="0.3">
      <c r="A33" s="391" t="s">
        <v>72</v>
      </c>
      <c r="B33" s="208">
        <v>5776</v>
      </c>
      <c r="C33" s="209">
        <v>5776</v>
      </c>
      <c r="D33" s="208">
        <v>5776</v>
      </c>
      <c r="E33" s="208">
        <v>5776</v>
      </c>
      <c r="F33" s="208">
        <v>5776</v>
      </c>
      <c r="G33" s="21"/>
    </row>
    <row r="34" spans="1:7" ht="11.25" customHeight="1" x14ac:dyDescent="0.3">
      <c r="A34" s="498" t="s">
        <v>400</v>
      </c>
      <c r="B34" s="208">
        <v>-52274</v>
      </c>
      <c r="C34" s="209">
        <v>-63354</v>
      </c>
      <c r="D34" s="208">
        <v>-70973</v>
      </c>
      <c r="E34" s="208">
        <v>-77570</v>
      </c>
      <c r="F34" s="208">
        <v>-85211</v>
      </c>
      <c r="G34" s="21"/>
    </row>
    <row r="35" spans="1:7" ht="11.25" customHeight="1" x14ac:dyDescent="0.3">
      <c r="A35" s="396" t="s">
        <v>73</v>
      </c>
      <c r="B35" s="138">
        <v>51886</v>
      </c>
      <c r="C35" s="139">
        <v>46089</v>
      </c>
      <c r="D35" s="138">
        <v>44687</v>
      </c>
      <c r="E35" s="138">
        <v>44312</v>
      </c>
      <c r="F35" s="138">
        <v>42929</v>
      </c>
      <c r="G35" s="21"/>
    </row>
    <row r="36" spans="1:7" ht="11.25" customHeight="1" x14ac:dyDescent="0.3">
      <c r="A36" s="153" t="s">
        <v>141</v>
      </c>
      <c r="B36" s="154">
        <v>51886</v>
      </c>
      <c r="C36" s="155">
        <v>46089</v>
      </c>
      <c r="D36" s="154">
        <v>44687</v>
      </c>
      <c r="E36" s="154">
        <v>44312</v>
      </c>
      <c r="F36" s="154">
        <v>42929</v>
      </c>
      <c r="G36" s="21"/>
    </row>
    <row r="37" spans="1:7" ht="11.25" customHeight="1" x14ac:dyDescent="0.3">
      <c r="A37" s="134"/>
      <c r="B37" s="198"/>
      <c r="C37" s="228"/>
      <c r="D37" s="198"/>
      <c r="E37" s="198"/>
      <c r="F37" s="198"/>
      <c r="G37" s="21"/>
    </row>
    <row r="38" spans="1:7" ht="11.25" customHeight="1" x14ac:dyDescent="0.3">
      <c r="A38" s="217" t="s">
        <v>293</v>
      </c>
      <c r="B38" s="21"/>
      <c r="C38" s="21"/>
      <c r="D38" s="21"/>
      <c r="E38" s="21"/>
      <c r="F38" s="21"/>
      <c r="G38" s="21"/>
    </row>
    <row r="39" spans="1:7" ht="11.25" customHeight="1" x14ac:dyDescent="0.3">
      <c r="A39" s="217"/>
      <c r="B39" s="21"/>
      <c r="C39" s="21"/>
      <c r="D39" s="21"/>
      <c r="E39" s="21"/>
      <c r="F39" s="21"/>
      <c r="G39" s="21"/>
    </row>
    <row r="40" spans="1:7" ht="11.25" customHeight="1" x14ac:dyDescent="0.3">
      <c r="A40" s="486" t="s">
        <v>246</v>
      </c>
      <c r="B40" s="486"/>
      <c r="C40" s="486"/>
      <c r="D40" s="486"/>
      <c r="E40" s="486"/>
      <c r="F40" s="486"/>
      <c r="G40" s="21"/>
    </row>
    <row r="41" spans="1:7" ht="11.25" customHeight="1" x14ac:dyDescent="0.3">
      <c r="A41" s="21"/>
      <c r="B41" s="21"/>
      <c r="C41" s="21"/>
      <c r="D41" s="21"/>
      <c r="E41" s="21"/>
      <c r="F41" s="21"/>
      <c r="G41" s="21"/>
    </row>
    <row r="42" spans="1:7" ht="11.25" customHeight="1" x14ac:dyDescent="0.3">
      <c r="A42" s="93"/>
      <c r="B42" s="21"/>
      <c r="C42" s="21"/>
      <c r="D42" s="21"/>
      <c r="E42" s="21"/>
      <c r="F42" s="21"/>
      <c r="G42" s="21"/>
    </row>
    <row r="43" spans="1:7" ht="11.25" customHeight="1" x14ac:dyDescent="0.2">
      <c r="A43" s="80"/>
      <c r="B43" s="21"/>
      <c r="C43" s="21"/>
      <c r="D43" s="21"/>
      <c r="E43" s="21"/>
      <c r="F43" s="21"/>
      <c r="G43" s="21"/>
    </row>
    <row r="45" spans="1:7" ht="11.25" customHeight="1" x14ac:dyDescent="0.3">
      <c r="A45" s="178"/>
    </row>
    <row r="47" spans="1:7" ht="11.25" customHeight="1" x14ac:dyDescent="0.3">
      <c r="A47" s="109"/>
    </row>
    <row r="48" spans="1:7" ht="11.25" customHeight="1" x14ac:dyDescent="0.2">
      <c r="A48" s="110"/>
    </row>
  </sheetData>
  <mergeCells count="1">
    <mergeCell ref="A40:F40"/>
  </mergeCells>
  <phoneticPr fontId="28"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zoomScaleNormal="100" zoomScaleSheetLayoutView="100" workbookViewId="0">
      <selection activeCell="A6" sqref="A6"/>
    </sheetView>
  </sheetViews>
  <sheetFormatPr defaultColWidth="8" defaultRowHeight="11.25" customHeight="1" x14ac:dyDescent="0.3"/>
  <cols>
    <col min="1" max="1" width="29.5" style="84" customWidth="1"/>
    <col min="2" max="2" width="7" style="29" customWidth="1"/>
    <col min="3" max="3" width="8.796875" style="29" customWidth="1"/>
    <col min="4" max="4" width="7.69921875" style="29" customWidth="1"/>
    <col min="5" max="5" width="9.19921875" style="29" customWidth="1"/>
    <col min="6" max="6" width="7.796875" style="29" customWidth="1"/>
    <col min="7" max="7" width="7.5" style="28" hidden="1" customWidth="1"/>
    <col min="8" max="12" width="0" style="28" hidden="1" customWidth="1"/>
    <col min="13" max="16384" width="8" style="28"/>
  </cols>
  <sheetData>
    <row r="1" spans="1:8" ht="11.25" customHeight="1" x14ac:dyDescent="0.3">
      <c r="A1" s="81" t="s">
        <v>294</v>
      </c>
      <c r="B1" s="81"/>
      <c r="C1" s="81"/>
      <c r="D1" s="81"/>
      <c r="E1" s="81"/>
      <c r="F1" s="81"/>
    </row>
    <row r="2" spans="1:8" ht="11.25" customHeight="1" x14ac:dyDescent="0.3">
      <c r="A2" s="399" t="s">
        <v>398</v>
      </c>
      <c r="B2" s="399"/>
      <c r="C2" s="399"/>
      <c r="D2" s="399"/>
      <c r="E2" s="399"/>
      <c r="F2" s="399"/>
    </row>
    <row r="3" spans="1:8" ht="11.25" customHeight="1" x14ac:dyDescent="0.3">
      <c r="A3" s="81"/>
    </row>
    <row r="4" spans="1:8" s="31" customFormat="1" ht="41.5" x14ac:dyDescent="0.2">
      <c r="A4" s="225"/>
      <c r="B4" s="330" t="s">
        <v>295</v>
      </c>
      <c r="C4" s="330" t="s">
        <v>296</v>
      </c>
      <c r="D4" s="330" t="s">
        <v>297</v>
      </c>
      <c r="E4" s="330" t="s">
        <v>298</v>
      </c>
      <c r="F4" s="330" t="s">
        <v>299</v>
      </c>
      <c r="G4" s="30"/>
    </row>
    <row r="5" spans="1:8" s="29" customFormat="1" ht="11.25" customHeight="1" x14ac:dyDescent="0.3">
      <c r="A5" s="400" t="str">
        <f>"Opening balance as at 1 July 2017"</f>
        <v>Opening balance as at 1 July 2017</v>
      </c>
      <c r="B5" s="208"/>
      <c r="C5" s="208"/>
      <c r="D5" s="208"/>
      <c r="E5" s="208"/>
      <c r="F5" s="208"/>
      <c r="G5" s="32"/>
    </row>
    <row r="6" spans="1:8" ht="11.25" customHeight="1" x14ac:dyDescent="0.3">
      <c r="A6" s="230" t="s">
        <v>401</v>
      </c>
      <c r="B6" s="208">
        <v>-52274</v>
      </c>
      <c r="C6" s="208">
        <v>5776</v>
      </c>
      <c r="D6" s="208"/>
      <c r="E6" s="208">
        <v>98384</v>
      </c>
      <c r="F6" s="208">
        <v>51886</v>
      </c>
      <c r="G6" s="33"/>
    </row>
    <row r="7" spans="1:8" ht="11.25" customHeight="1" x14ac:dyDescent="0.3">
      <c r="A7" s="156" t="s">
        <v>83</v>
      </c>
      <c r="B7" s="148">
        <v>-52274</v>
      </c>
      <c r="C7" s="148">
        <v>5776</v>
      </c>
      <c r="D7" s="148">
        <v>0</v>
      </c>
      <c r="E7" s="148">
        <v>98384</v>
      </c>
      <c r="F7" s="148">
        <v>51886</v>
      </c>
      <c r="G7" s="33"/>
    </row>
    <row r="8" spans="1:8" ht="11.25" customHeight="1" x14ac:dyDescent="0.3">
      <c r="A8" s="215" t="s">
        <v>172</v>
      </c>
      <c r="B8" s="208">
        <v>-11080</v>
      </c>
      <c r="C8" s="208">
        <v>0</v>
      </c>
      <c r="D8" s="208">
        <v>0</v>
      </c>
      <c r="E8" s="208">
        <v>0</v>
      </c>
      <c r="F8" s="208">
        <v>-11080</v>
      </c>
      <c r="G8" s="30"/>
    </row>
    <row r="9" spans="1:8" ht="11.25" customHeight="1" x14ac:dyDescent="0.3">
      <c r="A9" s="400" t="s">
        <v>37</v>
      </c>
      <c r="B9" s="180">
        <v>-11080</v>
      </c>
      <c r="C9" s="180">
        <v>0</v>
      </c>
      <c r="D9" s="180">
        <v>0</v>
      </c>
      <c r="E9" s="180">
        <v>0</v>
      </c>
      <c r="F9" s="180">
        <v>-11080</v>
      </c>
      <c r="G9" s="30"/>
    </row>
    <row r="10" spans="1:8" ht="11.25" customHeight="1" x14ac:dyDescent="0.3">
      <c r="A10" s="157" t="s">
        <v>138</v>
      </c>
      <c r="B10" s="158"/>
      <c r="C10" s="158"/>
      <c r="D10" s="158"/>
      <c r="E10" s="158"/>
      <c r="F10" s="158"/>
    </row>
    <row r="11" spans="1:8" ht="22.9" customHeight="1" x14ac:dyDescent="0.3">
      <c r="A11" s="230" t="s">
        <v>325</v>
      </c>
      <c r="B11" s="208">
        <v>-11080</v>
      </c>
      <c r="C11" s="208">
        <v>0</v>
      </c>
      <c r="D11" s="208">
        <v>0</v>
      </c>
      <c r="E11" s="208">
        <v>0</v>
      </c>
      <c r="F11" s="208">
        <v>0</v>
      </c>
      <c r="G11" s="34"/>
    </row>
    <row r="12" spans="1:8" ht="11.25" customHeight="1" x14ac:dyDescent="0.3">
      <c r="A12" s="137" t="s">
        <v>84</v>
      </c>
      <c r="B12" s="401"/>
      <c r="C12" s="401"/>
      <c r="D12" s="401"/>
      <c r="E12" s="401"/>
      <c r="F12" s="401"/>
      <c r="G12" s="34"/>
    </row>
    <row r="13" spans="1:8" ht="11.25" customHeight="1" x14ac:dyDescent="0.3">
      <c r="A13" s="218" t="s">
        <v>173</v>
      </c>
      <c r="B13" s="159">
        <v>0</v>
      </c>
      <c r="C13" s="159">
        <v>0</v>
      </c>
      <c r="D13" s="159">
        <v>0</v>
      </c>
      <c r="E13" s="159">
        <v>5283</v>
      </c>
      <c r="F13" s="159">
        <v>5283</v>
      </c>
      <c r="G13"/>
      <c r="H13" s="94" t="s">
        <v>145</v>
      </c>
    </row>
    <row r="14" spans="1:8" ht="11.25" customHeight="1" x14ac:dyDescent="0.3">
      <c r="A14" s="134" t="s">
        <v>85</v>
      </c>
      <c r="B14" s="148">
        <v>0</v>
      </c>
      <c r="C14" s="148">
        <v>0</v>
      </c>
      <c r="D14" s="148">
        <v>0</v>
      </c>
      <c r="E14" s="148">
        <v>5283</v>
      </c>
      <c r="F14" s="148">
        <v>5283</v>
      </c>
    </row>
    <row r="15" spans="1:8" ht="11.25" customHeight="1" x14ac:dyDescent="0.3">
      <c r="A15" s="157" t="s">
        <v>174</v>
      </c>
      <c r="B15" s="208"/>
      <c r="C15" s="208"/>
      <c r="D15" s="208"/>
      <c r="E15" s="208"/>
      <c r="F15" s="208">
        <v>0</v>
      </c>
      <c r="G15" s="34"/>
    </row>
    <row r="16" spans="1:8" ht="22.2" customHeight="1" x14ac:dyDescent="0.3">
      <c r="A16" s="216" t="s">
        <v>326</v>
      </c>
      <c r="B16" s="220">
        <v>-63354</v>
      </c>
      <c r="C16" s="220">
        <v>5776</v>
      </c>
      <c r="D16" s="220">
        <v>0</v>
      </c>
      <c r="E16" s="220">
        <v>103667</v>
      </c>
      <c r="F16" s="220">
        <v>46089</v>
      </c>
      <c r="G16" s="34"/>
    </row>
    <row r="17" spans="1:8" ht="11.25" customHeight="1" x14ac:dyDescent="0.3">
      <c r="A17" s="157" t="s">
        <v>247</v>
      </c>
      <c r="B17" s="208">
        <v>0</v>
      </c>
      <c r="C17" s="208">
        <v>0</v>
      </c>
      <c r="D17" s="208">
        <v>0</v>
      </c>
      <c r="E17" s="208">
        <v>0</v>
      </c>
      <c r="F17" s="208">
        <v>0</v>
      </c>
      <c r="G17" s="34"/>
      <c r="H17" s="28" t="s">
        <v>175</v>
      </c>
    </row>
    <row r="18" spans="1:8" ht="22.9" customHeight="1" x14ac:dyDescent="0.2">
      <c r="A18" s="456" t="s">
        <v>327</v>
      </c>
      <c r="B18" s="477">
        <v>-63354</v>
      </c>
      <c r="C18" s="477">
        <v>5776</v>
      </c>
      <c r="D18" s="477">
        <v>0</v>
      </c>
      <c r="E18" s="477">
        <v>103667</v>
      </c>
      <c r="F18" s="477">
        <v>46089</v>
      </c>
      <c r="G18" s="34"/>
    </row>
    <row r="19" spans="1:8" ht="11.25" customHeight="1" x14ac:dyDescent="0.3">
      <c r="A19" s="486"/>
      <c r="B19" s="486"/>
      <c r="C19" s="486"/>
      <c r="D19" s="486"/>
      <c r="E19" s="486"/>
      <c r="F19" s="486"/>
      <c r="G19" s="34"/>
    </row>
    <row r="20" spans="1:8" ht="11.25" customHeight="1" x14ac:dyDescent="0.3">
      <c r="A20" s="486" t="s">
        <v>246</v>
      </c>
      <c r="B20" s="486"/>
      <c r="C20" s="486"/>
      <c r="D20" s="486"/>
      <c r="E20" s="486"/>
      <c r="F20" s="486"/>
      <c r="G20" s="34"/>
    </row>
    <row r="21" spans="1:8" ht="11.25" customHeight="1" x14ac:dyDescent="0.3">
      <c r="A21" s="229"/>
      <c r="B21" s="85"/>
      <c r="C21" s="85"/>
      <c r="D21" s="85"/>
      <c r="E21" s="85"/>
      <c r="F21" s="16"/>
      <c r="G21" s="34"/>
    </row>
    <row r="22" spans="1:8" ht="11.25" customHeight="1" x14ac:dyDescent="0.3">
      <c r="A22" s="82"/>
      <c r="B22" s="85"/>
      <c r="C22" s="85"/>
      <c r="D22" s="85"/>
      <c r="E22" s="85"/>
      <c r="F22" s="16"/>
      <c r="G22" s="34"/>
    </row>
    <row r="23" spans="1:8" ht="11.25" customHeight="1" x14ac:dyDescent="0.3">
      <c r="A23" s="83"/>
      <c r="B23" s="35"/>
      <c r="C23" s="35"/>
      <c r="D23" s="35"/>
      <c r="G23" s="34"/>
    </row>
    <row r="24" spans="1:8" ht="11.25" customHeight="1" x14ac:dyDescent="0.3">
      <c r="B24" s="35"/>
      <c r="C24" s="35"/>
      <c r="D24" s="35"/>
      <c r="G24" s="34"/>
    </row>
    <row r="25" spans="1:8" ht="11.25" customHeight="1" x14ac:dyDescent="0.3">
      <c r="A25" s="93"/>
      <c r="B25" s="35"/>
      <c r="C25" s="35"/>
      <c r="D25" s="35"/>
    </row>
    <row r="26" spans="1:8" ht="11.25" customHeight="1" x14ac:dyDescent="0.2">
      <c r="A26" s="80"/>
    </row>
    <row r="27" spans="1:8" ht="11.25" customHeight="1" x14ac:dyDescent="0.3">
      <c r="G27" s="34"/>
    </row>
  </sheetData>
  <mergeCells count="2">
    <mergeCell ref="A19:F19"/>
    <mergeCell ref="A20:F20"/>
  </mergeCells>
  <pageMargins left="1.4566929133858268" right="1.4566929133858268" top="0.98425196850393704" bottom="1.0629921259842521" header="0.51181102362204722" footer="0.51181102362204722"/>
  <pageSetup paperSize="9" scale="95" orientation="portrait" cellComments="asDisplayed"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13</vt:i4>
      </vt:variant>
    </vt:vector>
  </HeadingPairs>
  <TitlesOfParts>
    <vt:vector size="28" baseType="lpstr">
      <vt:lpstr>FWO and the ROC &gt;</vt:lpstr>
      <vt:lpstr>Table 1.1 NCCE</vt:lpstr>
      <vt:lpstr>Table 1.2</vt:lpstr>
      <vt:lpstr>Table 2.1.1</vt:lpstr>
      <vt:lpstr>Table 2.2.1</vt:lpstr>
      <vt:lpstr>Table 3.1</vt:lpstr>
      <vt:lpstr>Table 3.2</vt:lpstr>
      <vt:lpstr>Table 3.3</vt:lpstr>
      <vt:lpstr>Table 3.4</vt:lpstr>
      <vt:lpstr>Table 3.5</vt:lpstr>
      <vt:lpstr>Table 3.6</vt:lpstr>
      <vt:lpstr>Table 3.7</vt:lpstr>
      <vt:lpstr>Table 3.8</vt:lpstr>
      <vt:lpstr>Table 3.9</vt:lpstr>
      <vt:lpstr>Table 3.10</vt:lpstr>
      <vt:lpstr>'Table 1.1 NCCE'!Print_Area</vt:lpstr>
      <vt:lpstr>'Table 1.2'!Print_Area</vt:lpstr>
      <vt:lpstr>'Table 2.1.1'!Print_Area</vt:lpstr>
      <vt:lpstr>'Table 3.1'!Print_Area</vt:lpstr>
      <vt:lpstr>'Table 3.10'!Print_Area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2018-02-07T01:00:11Z</dcterms:created>
  <dcterms:modified xsi:type="dcterms:W3CDTF">2018-02-07T01:00:17Z</dcterms:modified>
</cp:coreProperties>
</file>