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ausgovenvironment.sharepoint.com/sites/2021StateofEnvironmentReport/Shared Documents/Land/07_Land_Data/FINAL_Report_Data/"/>
    </mc:Choice>
  </mc:AlternateContent>
  <xr:revisionPtr revIDLastSave="0" documentId="8_{2EFDE49F-3596-44C6-AD2B-6EDA180792ED}" xr6:coauthVersionLast="47" xr6:coauthVersionMax="47" xr10:uidLastSave="{00000000-0000-0000-0000-000000000000}"/>
  <bookViews>
    <workbookView xWindow="-120" yWindow="-120" windowWidth="30960" windowHeight="16920" activeTab="1" xr2:uid="{7C4837FA-07A1-43A4-BB2D-AEFA47416AC5}"/>
  </bookViews>
  <sheets>
    <sheet name="About" sheetId="2" r:id="rId1"/>
    <sheet name="1.GraphWindErosionProtection" sheetId="1" r:id="rId2"/>
  </sheets>
  <externalReferences>
    <externalReference r:id="rId3"/>
  </externalReferences>
  <definedNames>
    <definedName name="_Hlk46497112" localSheetId="0">About!$B$23</definedName>
    <definedName name="_Hlk46832721" localSheetId="0">About!$B$36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9" i="1" l="1"/>
  <c r="W29" i="1"/>
  <c r="Y28" i="1"/>
  <c r="W28" i="1"/>
  <c r="Y27" i="1"/>
  <c r="W27" i="1"/>
  <c r="Y26" i="1"/>
  <c r="W26" i="1"/>
  <c r="Y25" i="1"/>
  <c r="W25" i="1"/>
  <c r="Y24" i="1"/>
  <c r="W24" i="1"/>
  <c r="T24" i="1"/>
  <c r="Y23" i="1"/>
  <c r="W23" i="1"/>
  <c r="Y22" i="1"/>
  <c r="W22" i="1"/>
  <c r="T22" i="1"/>
  <c r="Y21" i="1"/>
  <c r="W21" i="1"/>
  <c r="Y20" i="1"/>
  <c r="W20" i="1"/>
  <c r="T20" i="1"/>
  <c r="Y19" i="1"/>
  <c r="W19" i="1"/>
  <c r="Y18" i="1"/>
  <c r="W18" i="1"/>
  <c r="T18" i="1"/>
  <c r="Y14" i="1"/>
  <c r="U23" i="1" s="1"/>
  <c r="X14" i="1"/>
  <c r="W14" i="1"/>
  <c r="T23" i="1" s="1"/>
  <c r="Y13" i="1"/>
  <c r="U22" i="1" s="1"/>
  <c r="X13" i="1"/>
  <c r="W13" i="1"/>
  <c r="Y12" i="1"/>
  <c r="U21" i="1" s="1"/>
  <c r="X12" i="1"/>
  <c r="W12" i="1"/>
  <c r="T21" i="1" s="1"/>
  <c r="Y11" i="1"/>
  <c r="U20" i="1" s="1"/>
  <c r="X11" i="1"/>
  <c r="W11" i="1"/>
  <c r="Y10" i="1"/>
  <c r="U19" i="1" s="1"/>
  <c r="X10" i="1"/>
  <c r="W10" i="1"/>
  <c r="T19" i="1" s="1"/>
  <c r="Y9" i="1"/>
  <c r="U18" i="1" s="1"/>
  <c r="X9" i="1"/>
  <c r="W9" i="1"/>
  <c r="Y8" i="1"/>
  <c r="U29" i="1" s="1"/>
  <c r="X8" i="1"/>
  <c r="W8" i="1"/>
  <c r="T29" i="1" s="1"/>
  <c r="Y7" i="1"/>
  <c r="U28" i="1" s="1"/>
  <c r="X7" i="1"/>
  <c r="W7" i="1"/>
  <c r="T28" i="1" s="1"/>
  <c r="Y6" i="1"/>
  <c r="U27" i="1" s="1"/>
  <c r="X6" i="1"/>
  <c r="W6" i="1"/>
  <c r="T27" i="1" s="1"/>
  <c r="Y5" i="1"/>
  <c r="U26" i="1" s="1"/>
  <c r="X5" i="1"/>
  <c r="W5" i="1"/>
  <c r="T26" i="1" s="1"/>
  <c r="Y4" i="1"/>
  <c r="U25" i="1" s="1"/>
  <c r="X4" i="1"/>
  <c r="W4" i="1"/>
  <c r="T25" i="1" s="1"/>
  <c r="AA3" i="1"/>
  <c r="Y3" i="1"/>
  <c r="U24" i="1" s="1"/>
  <c r="X3" i="1"/>
  <c r="W3" i="1"/>
</calcChain>
</file>

<file path=xl/sharedStrings.xml><?xml version="1.0" encoding="utf-8"?>
<sst xmlns="http://schemas.openxmlformats.org/spreadsheetml/2006/main" count="89" uniqueCount="81">
  <si>
    <t>above_50_Agriculture</t>
  </si>
  <si>
    <t>2001-2018</t>
  </si>
  <si>
    <t>month</t>
  </si>
  <si>
    <t>month_no</t>
  </si>
  <si>
    <t>Max value</t>
  </si>
  <si>
    <t xml:space="preserve">Min value </t>
  </si>
  <si>
    <t>Median</t>
  </si>
  <si>
    <t>Target</t>
  </si>
  <si>
    <t>January</t>
  </si>
  <si>
    <t>February</t>
  </si>
  <si>
    <t>March</t>
  </si>
  <si>
    <t>April</t>
  </si>
  <si>
    <t xml:space="preserve">May </t>
  </si>
  <si>
    <t>June</t>
  </si>
  <si>
    <t>July</t>
  </si>
  <si>
    <t>Null</t>
  </si>
  <si>
    <t>August</t>
  </si>
  <si>
    <t>September</t>
  </si>
  <si>
    <t>October</t>
  </si>
  <si>
    <t>November</t>
  </si>
  <si>
    <t>December</t>
  </si>
  <si>
    <t>Range 2001-18</t>
  </si>
  <si>
    <t>Max</t>
  </si>
  <si>
    <t>Median 2001-18</t>
  </si>
  <si>
    <t>.  2019-20</t>
  </si>
  <si>
    <t>2009-10</t>
  </si>
  <si>
    <t>Jul</t>
  </si>
  <si>
    <t>Aug</t>
  </si>
  <si>
    <t>Sep</t>
  </si>
  <si>
    <t>Oct</t>
  </si>
  <si>
    <t>Nov</t>
  </si>
  <si>
    <t>Dec</t>
  </si>
  <si>
    <t>Jan</t>
  </si>
  <si>
    <t>Feb</t>
  </si>
  <si>
    <t>Mar</t>
  </si>
  <si>
    <t>Apr</t>
  </si>
  <si>
    <t>Jun</t>
  </si>
  <si>
    <t>Australian Agricultural Area protected from soil erosion</t>
  </si>
  <si>
    <t>Worksheets</t>
  </si>
  <si>
    <t>Number</t>
  </si>
  <si>
    <t>Name</t>
  </si>
  <si>
    <t>Description</t>
  </si>
  <si>
    <t>Graph wind erosion protection</t>
  </si>
  <si>
    <t>Data and chart showing proportion of Australia's agricultural land protected from wind erosion (pixels with at least 50% total vegetation cover (groundcover)) each month for 2019-2020</t>
  </si>
  <si>
    <t>Graph water erosion protection</t>
  </si>
  <si>
    <t>Data and chart showing proportion of Australia's agricultural land protected from water erosion (pixels with at least 70% total vegetation cover (groundcover)) each month for 2019-2020</t>
  </si>
  <si>
    <t>Graph rainfall</t>
  </si>
  <si>
    <t>Data and chart showing median rainfall for Australia's agricultural land each month for 2019-20</t>
  </si>
  <si>
    <t>Data January 2001 - June 2020</t>
  </si>
  <si>
    <t>Monthy total vegetation cover (groundcover) data summarised for Australia by forest and land use</t>
  </si>
  <si>
    <t>Notes</t>
  </si>
  <si>
    <t>Description of data fields worksheet 4. DataJan2011-June 2020</t>
  </si>
  <si>
    <t>About this data</t>
  </si>
  <si>
    <t xml:space="preserve">This worksheet supports the Annual Performance Statements 2019-20 Results template - Biodiversity Conservation Division groundcover indicator </t>
  </si>
  <si>
    <t>The data contained in this worksheet was current as at July 2020</t>
  </si>
  <si>
    <t>Data sources</t>
  </si>
  <si>
    <r>
      <t xml:space="preserve">·        Guerschman JP (2014), Fractional cover – MODIS, CSIRO algorithm (v3.1.0), CSIRO Data Access Portal </t>
    </r>
    <r>
      <rPr>
        <u/>
        <sz val="11"/>
        <rFont val="Cambria"/>
        <family val="1"/>
      </rPr>
      <t>https://doi.org/10.4225/08/5848a3f19a7b3</t>
    </r>
  </si>
  <si>
    <t>·        Rangelands and Pasture Productivity online monitoring tool (RaPP Map) https://map.geo-rapp.org/#australia</t>
  </si>
  <si>
    <t xml:space="preserve">·        Tabular monthly data https://eo-data.csiro.au/remotesensing/reports/nrm/AUS/Australia/ </t>
  </si>
  <si>
    <t xml:space="preserve">·        Rainfall: Bureau of Meteorology, High resolution monthly and multi-monthly rainfall gridded datasets from 1900 onwards, (accessed July 2020) http://www.bom.gov.au/climate/austmaps/metadata-monthly-rainfall.shtml </t>
  </si>
  <si>
    <t>References</t>
  </si>
  <si>
    <t xml:space="preserve">·        Target setting: Leys JF, Howorth JE, Guerschman JP, Bala B, Stewart JB 2020, Setting targets for National Landcare Program monitoring and reporting vegetation cover for Australia, NSW DPIE https://www.environment.nsw.gov.au/research-and-publications/publications-search/setting-targets-national-landcare-program-monitoring-reporting-vegetation-cover-for-australia </t>
  </si>
  <si>
    <t xml:space="preserve">·        Validation: Guerschman JP &amp; Hill MJ 2018, Calibration and validation of the Australian fractional cover product for MODIS collection 6. Remote Sensing Letters, 9(7), 696–705 https://doi.org/10.1080/2150704X.2018.1465611 </t>
  </si>
  <si>
    <t>Details of the methodology:</t>
  </si>
  <si>
    <t xml:space="preserve">·        Monthly fractional cover composites for Australia were derived from remotely sensed MODIS imagery at 500 metre resolution using version 3.1.0 (Guerschman &amp; Hill 2018) from NetCDF tiles. </t>
  </si>
  <si>
    <r>
      <t xml:space="preserve">·        Methodology for setting and reporting on national groundcover targets for Australia’s agricultural land is described in Leys </t>
    </r>
    <r>
      <rPr>
        <i/>
        <sz val="11"/>
        <color theme="1"/>
        <rFont val="Cambria"/>
        <family val="1"/>
      </rPr>
      <t>et al</t>
    </r>
    <r>
      <rPr>
        <sz val="11"/>
        <color theme="1"/>
        <rFont val="Cambria"/>
        <family val="1"/>
      </rPr>
      <t>. 2020. This includes:</t>
    </r>
  </si>
  <si>
    <t>o   Thresholds used to determine soil exposed to erosion: pixels with groundcover &lt;50% are at risk of wind erosion and pixels with groundcover &lt;70% are at risk of water (hillslope) erosion.</t>
  </si>
  <si>
    <r>
      <t xml:space="preserve">o   Agricultural land was defined according to the </t>
    </r>
    <r>
      <rPr>
        <i/>
        <sz val="11"/>
        <color theme="1"/>
        <rFont val="Cambria"/>
        <family val="1"/>
      </rPr>
      <t>Catchment Scale Land Use and Forests of Australia (2018)</t>
    </r>
    <r>
      <rPr>
        <sz val="11"/>
        <color theme="1"/>
        <rFont val="Cambria"/>
        <family val="1"/>
      </rPr>
      <t xml:space="preserve"> summary classes for vegetation cover reporting.</t>
    </r>
  </si>
  <si>
    <t>o   The baseline time period is 2001-2018.</t>
  </si>
  <si>
    <t>o   The reporting period is monthly, July 2019 to June 2020.</t>
  </si>
  <si>
    <t xml:space="preserve">o   The national annual targets are that, for all 12 months of the financial year, the proportion of the area of agricultural land with sufficient groundcover to protect the soil from wind erosion (≥50% cover) is at least 61% and the proportion of the area of agricultural land with sufficient groundcover to protect the soil from water erosion (≥70% cover) is at least 30%. </t>
  </si>
  <si>
    <t>·        Calculation of agricultural area at risk of soil erosion was automated on the National Computational Infrastructure (NCI) using python scripts by CSIRO using the following steps:</t>
  </si>
  <si>
    <t>o   Total cover (groundcover) was calculated for each pixel in each monthly composite by addition of photosynthetic (PV) and non-photosynthetic (NPV) fraction for each pixel. This calculation occurs approximately 17 days after the imagery was captured.</t>
  </si>
  <si>
    <t>o   Total cover was converted to an integer (values above 100 are rounded down to 100).</t>
  </si>
  <si>
    <t xml:space="preserve">o   Monthly composite images were reprojected to Australian Albers Equal Area projection for area calculations. </t>
  </si>
  <si>
    <t>o   Each pixel was assessed as at risk of wind erosion (if &lt;50% cover) or protected.</t>
  </si>
  <si>
    <t>o   Each pixel was assessed as at risk of water erosion (if &lt;70% cover) or protected.</t>
  </si>
  <si>
    <t>o   Agricultural land was resampled from 100 metres to 500 metres using the GDAL processing tool and the mode (most abundant class) as resampling method. The number of pixels at risk of erosion was counted for each month and calculated as a proportion of the total agricultural pixels available for analysis.</t>
  </si>
  <si>
    <t xml:space="preserve">o   Summary statistics were imported into Microsoft Excel to create graphs. </t>
  </si>
  <si>
    <t>·        Monthly median rainfall values for agricultural land was derived from the Bureau of Meteorology monthly rainfall totals for Australia modelled at 0.05 degrees. These rainfall totals were reprojected to Australian Albers Equal Area, resampled from 500 metre to 100 metres so each pixel was equivalent to 1 hectare, and the monthly median rainfall calculated from only those pixels within agricultural land.</t>
  </si>
  <si>
    <t>This analysis was completed in July 2020 by Jasmine Howorth, Lucy Randall (ABARES) and Juan Pablo Guerschman (CSIRO).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</si>
</sst>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2" x14ac:knownFonts="1">
    <font>
      <sz val="11"/>
      <color theme="1"/>
      <name val="Calibri"/>
      <family val="2"/>
      <scheme val="minor"/>
    </font>
    <font>
      <sz val="11"/>
      <color theme="1"/>
      <name val="Calibri"/>
      <family val="2"/>
      <scheme val="minor"/>
    </font>
    <font>
      <b/>
      <sz val="16"/>
      <color rgb="FF000000"/>
      <name val="Calibri"/>
      <family val="2"/>
      <scheme val="minor"/>
    </font>
    <font>
      <b/>
      <sz val="14"/>
      <color rgb="FF000000"/>
      <name val="Cambria"/>
      <family val="1"/>
    </font>
    <font>
      <b/>
      <sz val="11"/>
      <color theme="1"/>
      <name val="Cambria"/>
      <family val="1"/>
    </font>
    <font>
      <u/>
      <sz val="11"/>
      <color theme="10"/>
      <name val="Calibri"/>
      <family val="2"/>
      <scheme val="minor"/>
    </font>
    <font>
      <u/>
      <sz val="11"/>
      <color theme="10"/>
      <name val="Cambria"/>
      <family val="1"/>
    </font>
    <font>
      <sz val="11"/>
      <color theme="1"/>
      <name val="Cambria"/>
      <family val="1"/>
    </font>
    <font>
      <sz val="11"/>
      <name val="Cambria"/>
      <family val="1"/>
    </font>
    <font>
      <u/>
      <sz val="11"/>
      <name val="Cambria"/>
      <family val="1"/>
    </font>
    <font>
      <i/>
      <sz val="11"/>
      <color theme="1"/>
      <name val="Cambria"/>
      <family val="1"/>
    </font>
    <font>
      <sz val="10"/>
      <color theme="1"/>
      <name val="Cambria"/>
      <family val="1"/>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29">
    <xf numFmtId="0" fontId="0" fillId="0" borderId="0" xfId="0"/>
    <xf numFmtId="164" fontId="0" fillId="0" borderId="0" xfId="1" applyFont="1"/>
    <xf numFmtId="0" fontId="0" fillId="0" borderId="0" xfId="0" applyAlignment="1">
      <alignment horizontal="right"/>
    </xf>
    <xf numFmtId="0" fontId="2" fillId="2" borderId="0" xfId="0" applyFont="1" applyFill="1"/>
    <xf numFmtId="0" fontId="0" fillId="2" borderId="0" xfId="0" applyFill="1"/>
    <xf numFmtId="0" fontId="3" fillId="2" borderId="1" xfId="0" applyFont="1" applyFill="1" applyBorder="1"/>
    <xf numFmtId="0" fontId="3" fillId="2" borderId="2" xfId="0" applyFont="1"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4" fillId="2" borderId="4" xfId="0" applyFont="1" applyFill="1" applyBorder="1"/>
    <xf numFmtId="0" fontId="4" fillId="2" borderId="0" xfId="0" applyFont="1" applyFill="1"/>
    <xf numFmtId="0" fontId="6" fillId="2" borderId="0" xfId="2" applyFont="1" applyFill="1" applyBorder="1"/>
    <xf numFmtId="0" fontId="7" fillId="2" borderId="0" xfId="0" applyFont="1" applyFill="1"/>
    <xf numFmtId="0" fontId="7" fillId="2" borderId="4" xfId="0" applyFont="1" applyFill="1" applyBorder="1"/>
    <xf numFmtId="0" fontId="8" fillId="2" borderId="4" xfId="2" applyFont="1" applyFill="1" applyBorder="1" applyAlignment="1">
      <alignment horizontal="left" vertical="center" indent="5"/>
    </xf>
    <xf numFmtId="0" fontId="8" fillId="2" borderId="0" xfId="0" applyFont="1" applyFill="1"/>
    <xf numFmtId="0" fontId="8" fillId="2" borderId="5" xfId="0" applyFont="1" applyFill="1" applyBorder="1"/>
    <xf numFmtId="0" fontId="8" fillId="0" borderId="0" xfId="0" applyFont="1"/>
    <xf numFmtId="0" fontId="8" fillId="2" borderId="4" xfId="0" applyFont="1" applyFill="1" applyBorder="1"/>
    <xf numFmtId="0" fontId="7" fillId="2" borderId="5" xfId="0" applyFont="1" applyFill="1" applyBorder="1"/>
    <xf numFmtId="0" fontId="7" fillId="0" borderId="0" xfId="0" applyFont="1"/>
    <xf numFmtId="0" fontId="7" fillId="2" borderId="4" xfId="0" applyFont="1" applyFill="1" applyBorder="1" applyAlignment="1">
      <alignment horizontal="left" vertical="center" indent="5"/>
    </xf>
    <xf numFmtId="0" fontId="7" fillId="2" borderId="4" xfId="0" applyFont="1" applyFill="1" applyBorder="1" applyAlignment="1">
      <alignment horizontal="left" vertical="center" indent="10"/>
    </xf>
    <xf numFmtId="0" fontId="11" fillId="2" borderId="4" xfId="0" applyFont="1" applyFill="1" applyBorder="1" applyAlignment="1">
      <alignment horizontal="left" vertical="center" indent="5"/>
    </xf>
    <xf numFmtId="0" fontId="7" fillId="2" borderId="6" xfId="0" applyFont="1" applyFill="1" applyBorder="1"/>
    <xf numFmtId="0" fontId="7" fillId="2" borderId="7" xfId="0" applyFont="1" applyFill="1" applyBorder="1"/>
    <xf numFmtId="0" fontId="7" fillId="2" borderId="8" xfId="0" applyFont="1" applyFill="1" applyBorder="1"/>
  </cellXfs>
  <cellStyles count="3">
    <cellStyle name="Comma" xfId="1" builtinId="3"/>
    <cellStyle name="Hyperlink" xfId="2" xr:uid="{17555AEE-0D47-42EF-90F7-9A15069849A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75"/>
          <c:y val="3.4250000000000003E-2"/>
          <c:w val="0.871"/>
          <c:h val="0.83674999999999999"/>
        </c:manualLayout>
      </c:layout>
      <c:areaChart>
        <c:grouping val="standard"/>
        <c:varyColors val="0"/>
        <c:ser>
          <c:idx val="0"/>
          <c:order val="0"/>
          <c:tx>
            <c:strRef>
              <c:f>'1.GraphWindErosionProtection'!$T$16</c:f>
              <c:strCache>
                <c:ptCount val="1"/>
                <c:pt idx="0">
                  <c:v>Range 2001-18</c:v>
                </c:pt>
              </c:strCache>
            </c:strRef>
          </c:tx>
          <c:spPr>
            <a:solidFill>
              <a:schemeClr val="bg1">
                <a:lumMod val="85000"/>
              </a:schemeClr>
            </a:solidFill>
            <a:ln w="6350">
              <a:noFill/>
            </a:ln>
          </c:spPr>
          <c:cat>
            <c:strRef>
              <c:f>'1.GraphWindErosionProtection'!$S$18:$S$29</c:f>
              <c:strCache>
                <c:ptCount val="12"/>
                <c:pt idx="0">
                  <c:v>Jul</c:v>
                </c:pt>
                <c:pt idx="1">
                  <c:v>Aug</c:v>
                </c:pt>
                <c:pt idx="2">
                  <c:v>Sep</c:v>
                </c:pt>
                <c:pt idx="3">
                  <c:v>Oct</c:v>
                </c:pt>
                <c:pt idx="4">
                  <c:v>Nov</c:v>
                </c:pt>
                <c:pt idx="5">
                  <c:v>Dec</c:v>
                </c:pt>
                <c:pt idx="6">
                  <c:v>Jan</c:v>
                </c:pt>
                <c:pt idx="7">
                  <c:v>Feb</c:v>
                </c:pt>
                <c:pt idx="8">
                  <c:v>Mar</c:v>
                </c:pt>
                <c:pt idx="9">
                  <c:v>Apr</c:v>
                </c:pt>
                <c:pt idx="10">
                  <c:v>May </c:v>
                </c:pt>
                <c:pt idx="11">
                  <c:v>Jun</c:v>
                </c:pt>
              </c:strCache>
            </c:strRef>
          </c:cat>
          <c:val>
            <c:numRef>
              <c:f>'1.GraphWindErosionProtection'!$T$18:$T$29</c:f>
              <c:numCache>
                <c:formatCode>_(* #,##0.00_);_(* \(#,##0.00\);_(* "-"??_);_(@_)</c:formatCode>
                <c:ptCount val="12"/>
                <c:pt idx="0">
                  <c:v>94.878781849999996</c:v>
                </c:pt>
                <c:pt idx="1">
                  <c:v>91.787934719999996</c:v>
                </c:pt>
                <c:pt idx="2">
                  <c:v>87.730686349999999</c:v>
                </c:pt>
                <c:pt idx="3">
                  <c:v>82.761191920000002</c:v>
                </c:pt>
                <c:pt idx="4">
                  <c:v>78.167605969999997</c:v>
                </c:pt>
                <c:pt idx="5">
                  <c:v>75.56872156</c:v>
                </c:pt>
                <c:pt idx="6">
                  <c:v>79.476831279999999</c:v>
                </c:pt>
                <c:pt idx="7">
                  <c:v>83.242172569999994</c:v>
                </c:pt>
                <c:pt idx="8">
                  <c:v>89.239886299999995</c:v>
                </c:pt>
                <c:pt idx="9">
                  <c:v>92.281121429999999</c:v>
                </c:pt>
                <c:pt idx="10">
                  <c:v>94.533628930000006</c:v>
                </c:pt>
                <c:pt idx="11">
                  <c:v>95.370413889999995</c:v>
                </c:pt>
              </c:numCache>
            </c:numRef>
          </c:val>
          <c:extLst>
            <c:ext xmlns:c16="http://schemas.microsoft.com/office/drawing/2014/chart" uri="{C3380CC4-5D6E-409C-BE32-E72D297353CC}">
              <c16:uniqueId val="{00000000-450C-4377-9506-5B47E1D96748}"/>
            </c:ext>
          </c:extLst>
        </c:ser>
        <c:ser>
          <c:idx val="4"/>
          <c:order val="2"/>
          <c:tx>
            <c:strRef>
              <c:f>'1.GraphWindErosionProtection'!$V$17</c:f>
              <c:strCache>
                <c:ptCount val="1"/>
                <c:pt idx="0">
                  <c:v>Min value </c:v>
                </c:pt>
              </c:strCache>
            </c:strRef>
          </c:tx>
          <c:spPr>
            <a:solidFill>
              <a:schemeClr val="bg1"/>
            </a:solidFill>
            <a:ln w="6350">
              <a:noFill/>
            </a:ln>
          </c:spPr>
          <c:cat>
            <c:strRef>
              <c:f>'1.GraphWindErosionProtection'!$S$18:$S$29</c:f>
              <c:strCache>
                <c:ptCount val="12"/>
                <c:pt idx="0">
                  <c:v>Jul</c:v>
                </c:pt>
                <c:pt idx="1">
                  <c:v>Aug</c:v>
                </c:pt>
                <c:pt idx="2">
                  <c:v>Sep</c:v>
                </c:pt>
                <c:pt idx="3">
                  <c:v>Oct</c:v>
                </c:pt>
                <c:pt idx="4">
                  <c:v>Nov</c:v>
                </c:pt>
                <c:pt idx="5">
                  <c:v>Dec</c:v>
                </c:pt>
                <c:pt idx="6">
                  <c:v>Jan</c:v>
                </c:pt>
                <c:pt idx="7">
                  <c:v>Feb</c:v>
                </c:pt>
                <c:pt idx="8">
                  <c:v>Mar</c:v>
                </c:pt>
                <c:pt idx="9">
                  <c:v>Apr</c:v>
                </c:pt>
                <c:pt idx="10">
                  <c:v>May </c:v>
                </c:pt>
                <c:pt idx="11">
                  <c:v>Jun</c:v>
                </c:pt>
              </c:strCache>
            </c:strRef>
          </c:cat>
          <c:val>
            <c:numRef>
              <c:f>'1.GraphWindErosionProtection'!$V$18:$V$29</c:f>
              <c:numCache>
                <c:formatCode>_(* #,##0.00_);_(* \(#,##0.00\);_(* "-"??_);_(@_)</c:formatCode>
                <c:ptCount val="12"/>
                <c:pt idx="0">
                  <c:v>74.915246850000003</c:v>
                </c:pt>
                <c:pt idx="1">
                  <c:v>70.771443059999996</c:v>
                </c:pt>
                <c:pt idx="2">
                  <c:v>64.88061098</c:v>
                </c:pt>
                <c:pt idx="3">
                  <c:v>60.428651780000003</c:v>
                </c:pt>
                <c:pt idx="4">
                  <c:v>57.21812302</c:v>
                </c:pt>
                <c:pt idx="5">
                  <c:v>51.807467070000001</c:v>
                </c:pt>
                <c:pt idx="6">
                  <c:v>51.686735650000003</c:v>
                </c:pt>
                <c:pt idx="7">
                  <c:v>55.269513570000001</c:v>
                </c:pt>
                <c:pt idx="8">
                  <c:v>60.618314839999996</c:v>
                </c:pt>
                <c:pt idx="9">
                  <c:v>65.187817150000001</c:v>
                </c:pt>
                <c:pt idx="10">
                  <c:v>71.310947729999995</c:v>
                </c:pt>
                <c:pt idx="11">
                  <c:v>76.111958009999995</c:v>
                </c:pt>
              </c:numCache>
            </c:numRef>
          </c:val>
          <c:extLst>
            <c:ext xmlns:c16="http://schemas.microsoft.com/office/drawing/2014/chart" uri="{C3380CC4-5D6E-409C-BE32-E72D297353CC}">
              <c16:uniqueId val="{00000001-450C-4377-9506-5B47E1D96748}"/>
            </c:ext>
          </c:extLst>
        </c:ser>
        <c:dLbls>
          <c:showLegendKey val="0"/>
          <c:showVal val="0"/>
          <c:showCatName val="0"/>
          <c:showSerName val="0"/>
          <c:showPercent val="0"/>
          <c:showBubbleSize val="0"/>
        </c:dLbls>
        <c:axId val="3789628"/>
        <c:axId val="12473332"/>
      </c:areaChart>
      <c:lineChart>
        <c:grouping val="standard"/>
        <c:varyColors val="0"/>
        <c:ser>
          <c:idx val="2"/>
          <c:order val="1"/>
          <c:tx>
            <c:strRef>
              <c:f>'1.GraphWindErosionProtection'!$Y$17</c:f>
              <c:strCache>
                <c:ptCount val="1"/>
                <c:pt idx="0">
                  <c:v>2009-10</c:v>
                </c:pt>
              </c:strCache>
            </c:strRef>
          </c:tx>
          <c:spPr>
            <a:ln w="12700" cap="rnd" cmpd="sng">
              <a:solidFill>
                <a:schemeClr val="tx1">
                  <a:lumMod val="50000"/>
                  <a:lumOff val="50000"/>
                </a:schemeClr>
              </a:solidFill>
              <a:round/>
            </a:ln>
          </c:spPr>
          <c:marker>
            <c:symbol val="none"/>
          </c:marker>
          <c:cat>
            <c:strRef>
              <c:f>'1.GraphWindErosionProtection'!$S$18:$S$29</c:f>
              <c:strCache>
                <c:ptCount val="12"/>
                <c:pt idx="0">
                  <c:v>Jul</c:v>
                </c:pt>
                <c:pt idx="1">
                  <c:v>Aug</c:v>
                </c:pt>
                <c:pt idx="2">
                  <c:v>Sep</c:v>
                </c:pt>
                <c:pt idx="3">
                  <c:v>Oct</c:v>
                </c:pt>
                <c:pt idx="4">
                  <c:v>Nov</c:v>
                </c:pt>
                <c:pt idx="5">
                  <c:v>Dec</c:v>
                </c:pt>
                <c:pt idx="6">
                  <c:v>Jan</c:v>
                </c:pt>
                <c:pt idx="7">
                  <c:v>Feb</c:v>
                </c:pt>
                <c:pt idx="8">
                  <c:v>Mar</c:v>
                </c:pt>
                <c:pt idx="9">
                  <c:v>Apr</c:v>
                </c:pt>
                <c:pt idx="10">
                  <c:v>May </c:v>
                </c:pt>
                <c:pt idx="11">
                  <c:v>Jun</c:v>
                </c:pt>
              </c:strCache>
            </c:strRef>
          </c:cat>
          <c:val>
            <c:numRef>
              <c:f>'1.GraphWindErosionProtection'!$Y$18:$Y$29</c:f>
              <c:numCache>
                <c:formatCode>_(* #,##0.00_);_(* \(#,##0.00\);_(* "-"??_);_(@_)</c:formatCode>
                <c:ptCount val="12"/>
                <c:pt idx="0">
                  <c:v>78.186254959999999</c:v>
                </c:pt>
                <c:pt idx="1">
                  <c:v>73.786528480000001</c:v>
                </c:pt>
                <c:pt idx="2">
                  <c:v>68.541056819999994</c:v>
                </c:pt>
                <c:pt idx="3">
                  <c:v>64.637564339999997</c:v>
                </c:pt>
                <c:pt idx="4">
                  <c:v>62.708652069999999</c:v>
                </c:pt>
                <c:pt idx="5">
                  <c:v>58.286695860000002</c:v>
                </c:pt>
                <c:pt idx="6">
                  <c:v>60.298112089999996</c:v>
                </c:pt>
                <c:pt idx="7">
                  <c:v>66.792543080000002</c:v>
                </c:pt>
                <c:pt idx="8">
                  <c:v>74.103354850000002</c:v>
                </c:pt>
                <c:pt idx="9">
                  <c:v>80.413997260000002</c:v>
                </c:pt>
                <c:pt idx="10">
                  <c:v>81.868455510000004</c:v>
                </c:pt>
                <c:pt idx="11">
                  <c:v>85.414353180000006</c:v>
                </c:pt>
              </c:numCache>
            </c:numRef>
          </c:val>
          <c:smooth val="0"/>
          <c:extLst>
            <c:ext xmlns:c16="http://schemas.microsoft.com/office/drawing/2014/chart" uri="{C3380CC4-5D6E-409C-BE32-E72D297353CC}">
              <c16:uniqueId val="{00000002-450C-4377-9506-5B47E1D96748}"/>
            </c:ext>
          </c:extLst>
        </c:ser>
        <c:ser>
          <c:idx val="5"/>
          <c:order val="3"/>
          <c:tx>
            <c:strRef>
              <c:f>'1.GraphWindErosionProtection'!$W$17</c:f>
              <c:strCache>
                <c:ptCount val="1"/>
                <c:pt idx="0">
                  <c:v>.  2019-20</c:v>
                </c:pt>
              </c:strCache>
            </c:strRef>
          </c:tx>
          <c:spPr>
            <a:ln w="19050" cap="rnd" cmpd="sng">
              <a:solidFill>
                <a:schemeClr val="tx1"/>
              </a:solidFill>
              <a:round/>
              <a:tailEnd type="oval"/>
            </a:ln>
          </c:spPr>
          <c:marker>
            <c:symbol val="none"/>
          </c:marker>
          <c:val>
            <c:numRef>
              <c:f>'1.GraphWindErosionProtection'!$W$18:$W$29</c:f>
              <c:numCache>
                <c:formatCode>_(* #,##0.00_);_(* \(#,##0.00\);_(* "-"??_);_(@_)</c:formatCode>
                <c:ptCount val="12"/>
                <c:pt idx="0">
                  <c:v>74.575255799999994</c:v>
                </c:pt>
                <c:pt idx="1">
                  <c:v>68.656822329999997</c:v>
                </c:pt>
                <c:pt idx="2">
                  <c:v>61.981190859999998</c:v>
                </c:pt>
                <c:pt idx="3">
                  <c:v>57.15149212</c:v>
                </c:pt>
                <c:pt idx="4">
                  <c:v>52.138002419999999</c:v>
                </c:pt>
                <c:pt idx="5">
                  <c:v>48.95962394</c:v>
                </c:pt>
                <c:pt idx="6">
                  <c:v>50.886644599999997</c:v>
                </c:pt>
                <c:pt idx="7">
                  <c:v>57.859551441199997</c:v>
                </c:pt>
                <c:pt idx="8">
                  <c:v>64.857889343799997</c:v>
                </c:pt>
                <c:pt idx="9">
                  <c:v>70.112317787099997</c:v>
                </c:pt>
                <c:pt idx="10">
                  <c:v>74.014001095099999</c:v>
                </c:pt>
                <c:pt idx="11">
                  <c:v>76.206438257299993</c:v>
                </c:pt>
              </c:numCache>
            </c:numRef>
          </c:val>
          <c:smooth val="0"/>
          <c:extLst>
            <c:ext xmlns:c16="http://schemas.microsoft.com/office/drawing/2014/chart" uri="{C3380CC4-5D6E-409C-BE32-E72D297353CC}">
              <c16:uniqueId val="{00000003-450C-4377-9506-5B47E1D96748}"/>
            </c:ext>
          </c:extLst>
        </c:ser>
        <c:ser>
          <c:idx val="1"/>
          <c:order val="4"/>
          <c:tx>
            <c:strRef>
              <c:f>'1.GraphWindErosionProtection'!$X$17</c:f>
              <c:strCache>
                <c:ptCount val="1"/>
                <c:pt idx="0">
                  <c:v>Target</c:v>
                </c:pt>
              </c:strCache>
            </c:strRef>
          </c:tx>
          <c:spPr>
            <a:ln w="28575" cap="rnd" cmpd="sng">
              <a:solidFill>
                <a:schemeClr val="accent2">
                  <a:lumMod val="75000"/>
                </a:schemeClr>
              </a:solidFill>
              <a:prstDash val="sysDot"/>
              <a:round/>
            </a:ln>
          </c:spPr>
          <c:marker>
            <c:symbol val="none"/>
          </c:marker>
          <c:val>
            <c:numRef>
              <c:f>'1.GraphWindErosionProtection'!$X$18:$X$29</c:f>
              <c:numCache>
                <c:formatCode>General</c:formatCode>
                <c:ptCount val="12"/>
                <c:pt idx="0">
                  <c:v>59.677301679999999</c:v>
                </c:pt>
                <c:pt idx="1">
                  <c:v>59.677301679999999</c:v>
                </c:pt>
                <c:pt idx="2">
                  <c:v>59.677301679999999</c:v>
                </c:pt>
                <c:pt idx="3">
                  <c:v>59.677301679999999</c:v>
                </c:pt>
                <c:pt idx="4">
                  <c:v>59.677301679999999</c:v>
                </c:pt>
                <c:pt idx="5">
                  <c:v>59.677301679999999</c:v>
                </c:pt>
                <c:pt idx="6">
                  <c:v>59.677301679999999</c:v>
                </c:pt>
                <c:pt idx="7">
                  <c:v>59.677301679999999</c:v>
                </c:pt>
                <c:pt idx="8">
                  <c:v>59.677301679999999</c:v>
                </c:pt>
                <c:pt idx="9">
                  <c:v>59.677301679999999</c:v>
                </c:pt>
                <c:pt idx="10">
                  <c:v>59.677301679999999</c:v>
                </c:pt>
                <c:pt idx="11">
                  <c:v>59.677301679999999</c:v>
                </c:pt>
              </c:numCache>
            </c:numRef>
          </c:val>
          <c:smooth val="0"/>
          <c:extLst>
            <c:ext xmlns:c16="http://schemas.microsoft.com/office/drawing/2014/chart" uri="{C3380CC4-5D6E-409C-BE32-E72D297353CC}">
              <c16:uniqueId val="{00000004-450C-4377-9506-5B47E1D96748}"/>
            </c:ext>
          </c:extLst>
        </c:ser>
        <c:dLbls>
          <c:showLegendKey val="0"/>
          <c:showVal val="0"/>
          <c:showCatName val="0"/>
          <c:showSerName val="0"/>
          <c:showPercent val="0"/>
          <c:showBubbleSize val="0"/>
        </c:dLbls>
        <c:marker val="1"/>
        <c:smooth val="0"/>
        <c:axId val="3789628"/>
        <c:axId val="12473332"/>
      </c:lineChart>
      <c:catAx>
        <c:axId val="3789628"/>
        <c:scaling>
          <c:orientation val="minMax"/>
        </c:scaling>
        <c:delete val="0"/>
        <c:axPos val="b"/>
        <c:majorGridlines>
          <c:spPr>
            <a:ln>
              <a:noFill/>
            </a:ln>
          </c:spPr>
        </c:majorGridlines>
        <c:minorGridlines>
          <c:spPr>
            <a:ln>
              <a:noFill/>
            </a:ln>
          </c:spPr>
        </c:minorGridlines>
        <c:numFmt formatCode="General" sourceLinked="1"/>
        <c:majorTickMark val="out"/>
        <c:minorTickMark val="none"/>
        <c:tickLblPos val="nextTo"/>
        <c:spPr>
          <a:noFill/>
          <a:ln w="9525" cap="flat" cmpd="sng">
            <a:solidFill>
              <a:schemeClr val="bg1">
                <a:lumMod val="75000"/>
              </a:schemeClr>
            </a:solidFill>
            <a:round/>
          </a:ln>
        </c:spPr>
        <c:txPr>
          <a:bodyPr/>
          <a:lstStyle/>
          <a:p>
            <a:pPr>
              <a:defRPr lang="en-US" sz="900" b="0" i="0" u="none" baseline="0">
                <a:solidFill>
                  <a:schemeClr val="tx1">
                    <a:lumMod val="65000"/>
                    <a:lumOff val="35000"/>
                  </a:schemeClr>
                </a:solidFill>
                <a:latin typeface="Calibri"/>
                <a:ea typeface="Calibri"/>
                <a:cs typeface="Calibri"/>
              </a:defRPr>
            </a:pPr>
            <a:endParaRPr lang="en-US"/>
          </a:p>
        </c:txPr>
        <c:crossAx val="12473332"/>
        <c:crosses val="autoZero"/>
        <c:auto val="1"/>
        <c:lblAlgn val="ctr"/>
        <c:lblOffset val="100"/>
        <c:noMultiLvlLbl val="0"/>
      </c:catAx>
      <c:valAx>
        <c:axId val="12473332"/>
        <c:scaling>
          <c:orientation val="minMax"/>
          <c:max val="100"/>
          <c:min val="0"/>
        </c:scaling>
        <c:delete val="0"/>
        <c:axPos val="l"/>
        <c:majorGridlines>
          <c:spPr>
            <a:ln w="9525">
              <a:noFill/>
              <a:round/>
            </a:ln>
          </c:spPr>
        </c:majorGridlines>
        <c:minorGridlines>
          <c:spPr>
            <a:ln>
              <a:noFill/>
            </a:ln>
          </c:spPr>
        </c:minorGridlines>
        <c:title>
          <c:tx>
            <c:rich>
              <a:bodyPr rot="-5400000" vert="horz"/>
              <a:lstStyle/>
              <a:p>
                <a:pPr algn="ctr">
                  <a:defRPr/>
                </a:pPr>
                <a:r>
                  <a:rPr lang="en-US" sz="900" b="0" i="0" u="none" baseline="0">
                    <a:solidFill>
                      <a:schemeClr val="tx1">
                        <a:lumMod val="65000"/>
                        <a:lumOff val="35000"/>
                      </a:schemeClr>
                    </a:solidFill>
                    <a:latin typeface="Calibri"/>
                    <a:ea typeface="Calibri"/>
                    <a:cs typeface="Calibri"/>
                  </a:rPr>
                  <a:t>Agricultural land (%) protected from wind erosion</a:t>
                </a:r>
              </a:p>
            </c:rich>
          </c:tx>
          <c:overlay val="0"/>
          <c:spPr>
            <a:noFill/>
            <a:ln w="6350">
              <a:noFill/>
            </a:ln>
          </c:spPr>
        </c:title>
        <c:numFmt formatCode="_(* #,##0_);_(* \(#,##0\);_(* &quot;-&quot;_);_(@_)" sourceLinked="0"/>
        <c:majorTickMark val="out"/>
        <c:minorTickMark val="none"/>
        <c:tickLblPos val="nextTo"/>
        <c:spPr>
          <a:noFill/>
          <a:ln w="6350" cap="flat" cmpd="sng">
            <a:solidFill>
              <a:schemeClr val="bg1">
                <a:lumMod val="75000"/>
              </a:schemeClr>
            </a:solidFill>
          </a:ln>
        </c:spPr>
        <c:txPr>
          <a:bodyPr/>
          <a:lstStyle/>
          <a:p>
            <a:pPr>
              <a:defRPr lang="en-US" sz="900" b="0" i="0" u="none" baseline="0">
                <a:solidFill>
                  <a:schemeClr val="tx1">
                    <a:lumMod val="65000"/>
                    <a:lumOff val="35000"/>
                  </a:schemeClr>
                </a:solidFill>
                <a:latin typeface="Calibri"/>
                <a:ea typeface="Calibri"/>
                <a:cs typeface="Calibri"/>
              </a:defRPr>
            </a:pPr>
            <a:endParaRPr lang="en-US"/>
          </a:p>
        </c:txPr>
        <c:crossAx val="3789628"/>
        <c:crosses val="autoZero"/>
        <c:crossBetween val="between"/>
      </c:valAx>
      <c:spPr>
        <a:noFill/>
        <a:ln w="6350">
          <a:noFill/>
        </a:ln>
      </c:spPr>
    </c:plotArea>
    <c:legend>
      <c:legendPos val="b"/>
      <c:legendEntry>
        <c:idx val="1"/>
        <c:delete val="1"/>
      </c:legendEntry>
      <c:layout>
        <c:manualLayout>
          <c:xMode val="edge"/>
          <c:yMode val="edge"/>
          <c:x val="0.1545"/>
          <c:y val="0.94599999999999995"/>
          <c:w val="0.69099999999999995"/>
          <c:h val="4.8250000000000001E-2"/>
        </c:manualLayout>
      </c:layout>
      <c:overlay val="0"/>
      <c:spPr>
        <a:noFill/>
        <a:ln w="6350">
          <a:noFill/>
        </a:ln>
      </c:spPr>
      <c:txPr>
        <a:bodyPr rot="0" vert="horz"/>
        <a:lstStyle/>
        <a:p>
          <a:pPr>
            <a:defRPr lang="en-US" sz="900" b="0" i="0" u="none" baseline="0">
              <a:solidFill>
                <a:schemeClr val="tx1">
                  <a:lumMod val="65000"/>
                  <a:lumOff val="35000"/>
                </a:schemeClr>
              </a:solidFill>
              <a:latin typeface="Calibri"/>
              <a:ea typeface="Calibri"/>
              <a:cs typeface="Calibri"/>
            </a:defRPr>
          </a:pPr>
          <a:endParaRPr lang="en-US"/>
        </a:p>
      </c:txPr>
    </c:legend>
    <c:plotVisOnly val="1"/>
    <c:dispBlanksAs val="zero"/>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5</xdr:col>
      <xdr:colOff>336804</xdr:colOff>
      <xdr:row>6</xdr:row>
      <xdr:rowOff>28956</xdr:rowOff>
    </xdr:to>
    <xdr:pic>
      <xdr:nvPicPr>
        <xdr:cNvPr id="2" name="Picture 1">
          <a:extLst>
            <a:ext uri="{FF2B5EF4-FFF2-40B4-BE49-F238E27FC236}">
              <a16:creationId xmlns:a16="http://schemas.microsoft.com/office/drawing/2014/main" id="{EBB0EAC2-ACFB-4CDF-A69D-C49EB1CA5E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800"/>
          <a:ext cx="2403729" cy="943356"/>
        </a:xfrm>
        <a:prstGeom prst="rect">
          <a:avLst/>
        </a:prstGeom>
      </xdr:spPr>
    </xdr:pic>
    <xdr:clientData/>
  </xdr:twoCellAnchor>
  <xdr:twoCellAnchor editAs="oneCell">
    <xdr:from>
      <xdr:col>5</xdr:col>
      <xdr:colOff>762000</xdr:colOff>
      <xdr:row>1</xdr:row>
      <xdr:rowOff>76200</xdr:rowOff>
    </xdr:from>
    <xdr:to>
      <xdr:col>7</xdr:col>
      <xdr:colOff>82550</xdr:colOff>
      <xdr:row>5</xdr:row>
      <xdr:rowOff>136525</xdr:rowOff>
    </xdr:to>
    <xdr:pic>
      <xdr:nvPicPr>
        <xdr:cNvPr id="3" name="Picture 2">
          <a:extLst>
            <a:ext uri="{FF2B5EF4-FFF2-40B4-BE49-F238E27FC236}">
              <a16:creationId xmlns:a16="http://schemas.microsoft.com/office/drawing/2014/main" id="{E6BE06EA-A2C4-4977-9800-2F97A8C78459}"/>
            </a:ext>
          </a:extLst>
        </xdr:cNvPr>
        <xdr:cNvPicPr>
          <a:picLocks noChangeAspect="1"/>
        </xdr:cNvPicPr>
      </xdr:nvPicPr>
      <xdr:blipFill>
        <a:blip xmlns:r="http://schemas.openxmlformats.org/officeDocument/2006/relationships" r:embed="rId2"/>
        <a:stretch>
          <a:fillRect/>
        </a:stretch>
      </xdr:blipFill>
      <xdr:spPr bwMode="auto">
        <a:xfrm>
          <a:off x="3438525" y="342900"/>
          <a:ext cx="768350" cy="8223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548640</xdr:colOff>
      <xdr:row>16</xdr:row>
      <xdr:rowOff>152400</xdr:rowOff>
    </xdr:from>
    <xdr:to>
      <xdr:col>11</xdr:col>
      <xdr:colOff>246698</xdr:colOff>
      <xdr:row>41</xdr:row>
      <xdr:rowOff>121920</xdr:rowOff>
    </xdr:to>
    <xdr:graphicFrame macro="">
      <xdr:nvGraphicFramePr>
        <xdr:cNvPr id="2" name="Chart 1">
          <a:extLst>
            <a:ext uri="{FF2B5EF4-FFF2-40B4-BE49-F238E27FC236}">
              <a16:creationId xmlns:a16="http://schemas.microsoft.com/office/drawing/2014/main" id="{B6C99F43-EE51-437C-AF3E-DCCDAA16E0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2021StateofEnvironmentReport/Shared%20Documents/Land/10_Land_CaseStudies/GroundCover-CollaboratingOnCSIROOneDrive/PBS_SustainableAg_GroundcoverAustraliaJune2020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out"/>
      <sheetName val="1.GraphWindErosionProtection"/>
      <sheetName val="2.GraphWaterErosionProtection"/>
      <sheetName val="3.GraphRainfall"/>
      <sheetName val="4.DataJan2001-June2020"/>
      <sheetName val="5.Notes"/>
    </sheetNames>
    <sheetDataSet>
      <sheetData sheetId="0"/>
      <sheetData sheetId="1">
        <row r="16">
          <cell r="T16" t="str">
            <v>Range 2001-18</v>
          </cell>
        </row>
        <row r="17">
          <cell r="V17" t="str">
            <v xml:space="preserve">Min value </v>
          </cell>
          <cell r="W17" t="str">
            <v>.  2019-20</v>
          </cell>
          <cell r="X17" t="str">
            <v>Target</v>
          </cell>
          <cell r="Y17" t="str">
            <v>2009-10</v>
          </cell>
        </row>
        <row r="18">
          <cell r="S18" t="str">
            <v>Jul</v>
          </cell>
          <cell r="T18">
            <v>94.878781849999996</v>
          </cell>
          <cell r="V18">
            <v>74.915246850000003</v>
          </cell>
          <cell r="W18">
            <v>74.575255799999994</v>
          </cell>
          <cell r="X18">
            <v>59.677301679999999</v>
          </cell>
          <cell r="Y18">
            <v>78.186254959999999</v>
          </cell>
        </row>
        <row r="19">
          <cell r="S19" t="str">
            <v>Aug</v>
          </cell>
          <cell r="T19">
            <v>91.787934719999996</v>
          </cell>
          <cell r="V19">
            <v>70.771443059999996</v>
          </cell>
          <cell r="W19">
            <v>68.656822329999997</v>
          </cell>
          <cell r="X19">
            <v>59.677301679999999</v>
          </cell>
          <cell r="Y19">
            <v>73.786528480000001</v>
          </cell>
        </row>
        <row r="20">
          <cell r="S20" t="str">
            <v>Sep</v>
          </cell>
          <cell r="T20">
            <v>87.730686349999999</v>
          </cell>
          <cell r="V20">
            <v>64.88061098</v>
          </cell>
          <cell r="W20">
            <v>61.981190859999998</v>
          </cell>
          <cell r="X20">
            <v>59.677301679999999</v>
          </cell>
          <cell r="Y20">
            <v>68.541056819999994</v>
          </cell>
        </row>
        <row r="21">
          <cell r="S21" t="str">
            <v>Oct</v>
          </cell>
          <cell r="T21">
            <v>82.761191920000002</v>
          </cell>
          <cell r="V21">
            <v>60.428651780000003</v>
          </cell>
          <cell r="W21">
            <v>57.15149212</v>
          </cell>
          <cell r="X21">
            <v>59.677301679999999</v>
          </cell>
          <cell r="Y21">
            <v>64.637564339999997</v>
          </cell>
        </row>
        <row r="22">
          <cell r="S22" t="str">
            <v>Nov</v>
          </cell>
          <cell r="T22">
            <v>78.167605969999997</v>
          </cell>
          <cell r="V22">
            <v>57.21812302</v>
          </cell>
          <cell r="W22">
            <v>52.138002419999999</v>
          </cell>
          <cell r="X22">
            <v>59.677301679999999</v>
          </cell>
          <cell r="Y22">
            <v>62.708652069999999</v>
          </cell>
        </row>
        <row r="23">
          <cell r="S23" t="str">
            <v>Dec</v>
          </cell>
          <cell r="T23">
            <v>75.56872156</v>
          </cell>
          <cell r="V23">
            <v>51.807467070000001</v>
          </cell>
          <cell r="W23">
            <v>48.95962394</v>
          </cell>
          <cell r="X23">
            <v>59.677301679999999</v>
          </cell>
          <cell r="Y23">
            <v>58.286695860000002</v>
          </cell>
        </row>
        <row r="24">
          <cell r="S24" t="str">
            <v>Jan</v>
          </cell>
          <cell r="T24">
            <v>79.476831279999999</v>
          </cell>
          <cell r="V24">
            <v>51.686735650000003</v>
          </cell>
          <cell r="W24">
            <v>50.886644599999997</v>
          </cell>
          <cell r="X24">
            <v>59.677301679999999</v>
          </cell>
          <cell r="Y24">
            <v>60.298112089999996</v>
          </cell>
        </row>
        <row r="25">
          <cell r="S25" t="str">
            <v>Feb</v>
          </cell>
          <cell r="T25">
            <v>83.242172569999994</v>
          </cell>
          <cell r="V25">
            <v>55.269513570000001</v>
          </cell>
          <cell r="W25">
            <v>57.859551441199997</v>
          </cell>
          <cell r="X25">
            <v>59.677301679999999</v>
          </cell>
          <cell r="Y25">
            <v>66.792543080000002</v>
          </cell>
        </row>
        <row r="26">
          <cell r="S26" t="str">
            <v>Mar</v>
          </cell>
          <cell r="T26">
            <v>89.239886299999995</v>
          </cell>
          <cell r="V26">
            <v>60.618314839999996</v>
          </cell>
          <cell r="W26">
            <v>64.857889343799997</v>
          </cell>
          <cell r="X26">
            <v>59.677301679999999</v>
          </cell>
          <cell r="Y26">
            <v>74.103354850000002</v>
          </cell>
        </row>
        <row r="27">
          <cell r="S27" t="str">
            <v>Apr</v>
          </cell>
          <cell r="T27">
            <v>92.281121429999999</v>
          </cell>
          <cell r="V27">
            <v>65.187817150000001</v>
          </cell>
          <cell r="W27">
            <v>70.112317787099997</v>
          </cell>
          <cell r="X27">
            <v>59.677301679999999</v>
          </cell>
          <cell r="Y27">
            <v>80.413997260000002</v>
          </cell>
        </row>
        <row r="28">
          <cell r="S28" t="str">
            <v xml:space="preserve">May </v>
          </cell>
          <cell r="T28">
            <v>94.533628930000006</v>
          </cell>
          <cell r="V28">
            <v>71.310947729999995</v>
          </cell>
          <cell r="W28">
            <v>74.014001095099999</v>
          </cell>
          <cell r="X28">
            <v>59.677301679999999</v>
          </cell>
          <cell r="Y28">
            <v>81.868455510000004</v>
          </cell>
        </row>
        <row r="29">
          <cell r="S29" t="str">
            <v>Jun</v>
          </cell>
          <cell r="T29">
            <v>95.370413889999995</v>
          </cell>
          <cell r="V29">
            <v>76.111958009999995</v>
          </cell>
          <cell r="W29">
            <v>76.206438257299993</v>
          </cell>
          <cell r="X29">
            <v>59.677301679999999</v>
          </cell>
          <cell r="Y29">
            <v>85.414353180000006</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96CE7-E47F-40A7-8BA3-C99658E8E88F}">
  <dimension ref="B1:AM51"/>
  <sheetViews>
    <sheetView workbookViewId="0">
      <selection activeCell="B18" sqref="B18"/>
    </sheetView>
  </sheetViews>
  <sheetFormatPr defaultRowHeight="15" x14ac:dyDescent="0.25"/>
  <cols>
    <col min="2" max="2" width="9.140625" customWidth="1"/>
    <col min="3" max="3" width="3.5703125" customWidth="1"/>
    <col min="4" max="5" width="9.140625" customWidth="1"/>
    <col min="6" max="6" width="12.5703125" customWidth="1"/>
    <col min="7" max="39" width="9.140625" customWidth="1"/>
  </cols>
  <sheetData>
    <row r="1" spans="2:39" ht="21" x14ac:dyDescent="0.35">
      <c r="B1" s="3" t="s">
        <v>37</v>
      </c>
      <c r="C1" s="3"/>
      <c r="D1" s="4"/>
      <c r="E1" s="4"/>
      <c r="F1" s="4"/>
      <c r="G1" s="4"/>
      <c r="H1" s="4"/>
      <c r="I1" s="4"/>
      <c r="J1" s="4"/>
    </row>
    <row r="2" spans="2:39" x14ac:dyDescent="0.25">
      <c r="B2" s="4"/>
      <c r="C2" s="4"/>
      <c r="D2" s="4"/>
      <c r="E2" s="4"/>
      <c r="F2" s="4"/>
      <c r="G2" s="4"/>
      <c r="H2" s="4"/>
      <c r="I2" s="4"/>
      <c r="J2" s="4"/>
    </row>
    <row r="3" spans="2:39" x14ac:dyDescent="0.25">
      <c r="B3" s="4"/>
      <c r="C3" s="4"/>
      <c r="D3" s="4"/>
      <c r="E3" s="4"/>
      <c r="F3" s="4"/>
      <c r="G3" s="4"/>
      <c r="H3" s="4"/>
      <c r="I3" s="4"/>
      <c r="J3" s="4"/>
    </row>
    <row r="4" spans="2:39" x14ac:dyDescent="0.25">
      <c r="B4" s="4"/>
      <c r="C4" s="4"/>
      <c r="D4" s="4"/>
      <c r="E4" s="4"/>
      <c r="F4" s="4"/>
      <c r="G4" s="4"/>
      <c r="H4" s="4"/>
      <c r="I4" s="4"/>
      <c r="J4" s="4"/>
    </row>
    <row r="5" spans="2:39" x14ac:dyDescent="0.25">
      <c r="B5" s="4"/>
      <c r="C5" s="4"/>
      <c r="D5" s="4"/>
      <c r="E5" s="4"/>
      <c r="F5" s="4"/>
      <c r="G5" s="4"/>
      <c r="H5" s="4"/>
      <c r="I5" s="4"/>
      <c r="J5" s="4"/>
    </row>
    <row r="6" spans="2:39" x14ac:dyDescent="0.25">
      <c r="B6" s="4"/>
      <c r="C6" s="4"/>
      <c r="D6" s="4"/>
      <c r="E6" s="4"/>
      <c r="F6" s="4"/>
      <c r="G6" s="4"/>
      <c r="H6" s="4"/>
      <c r="I6" s="4"/>
      <c r="J6" s="4"/>
    </row>
    <row r="8" spans="2:39" ht="18" x14ac:dyDescent="0.25">
      <c r="B8" s="5" t="s">
        <v>38</v>
      </c>
      <c r="C8" s="6"/>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8"/>
    </row>
    <row r="9" spans="2:39" x14ac:dyDescent="0.25">
      <c r="B9" s="9"/>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10"/>
    </row>
    <row r="10" spans="2:39" x14ac:dyDescent="0.25">
      <c r="B10" s="11" t="s">
        <v>39</v>
      </c>
      <c r="C10" s="12"/>
      <c r="D10" s="12" t="s">
        <v>40</v>
      </c>
      <c r="E10" s="12"/>
      <c r="F10" s="12"/>
      <c r="G10" s="12" t="s">
        <v>41</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10"/>
    </row>
    <row r="11" spans="2:39" x14ac:dyDescent="0.25">
      <c r="B11">
        <v>1</v>
      </c>
      <c r="C11" s="13"/>
      <c r="D11" s="14" t="s">
        <v>42</v>
      </c>
      <c r="E11" s="14"/>
      <c r="F11" s="14"/>
      <c r="G11" s="14" t="s">
        <v>43</v>
      </c>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10"/>
    </row>
    <row r="12" spans="2:39" x14ac:dyDescent="0.25">
      <c r="B12">
        <v>2</v>
      </c>
      <c r="C12" s="13"/>
      <c r="D12" s="14" t="s">
        <v>44</v>
      </c>
      <c r="E12" s="14"/>
      <c r="F12" s="14"/>
      <c r="G12" s="14" t="s">
        <v>45</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10"/>
    </row>
    <row r="13" spans="2:39" x14ac:dyDescent="0.25">
      <c r="B13">
        <v>3</v>
      </c>
      <c r="C13" s="13"/>
      <c r="D13" s="14" t="s">
        <v>46</v>
      </c>
      <c r="E13" s="14"/>
      <c r="F13" s="14"/>
      <c r="G13" s="14" t="s">
        <v>47</v>
      </c>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10"/>
    </row>
    <row r="14" spans="2:39" x14ac:dyDescent="0.25">
      <c r="B14">
        <v>4</v>
      </c>
      <c r="C14" s="13"/>
      <c r="D14" s="14" t="s">
        <v>48</v>
      </c>
      <c r="E14" s="14"/>
      <c r="F14" s="14"/>
      <c r="G14" s="14" t="s">
        <v>49</v>
      </c>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10"/>
    </row>
    <row r="15" spans="2:39" x14ac:dyDescent="0.25">
      <c r="B15">
        <v>5</v>
      </c>
      <c r="C15" s="4"/>
      <c r="D15" s="14" t="s">
        <v>50</v>
      </c>
      <c r="E15" s="4"/>
      <c r="F15" s="4"/>
      <c r="G15" s="14" t="s">
        <v>51</v>
      </c>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10"/>
    </row>
    <row r="16" spans="2:39" x14ac:dyDescent="0.25">
      <c r="B16" s="9"/>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10"/>
    </row>
    <row r="17" spans="2:39" x14ac:dyDescent="0.25">
      <c r="B17" s="15" t="s">
        <v>52</v>
      </c>
      <c r="C17" s="14"/>
      <c r="D17" s="1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10"/>
    </row>
    <row r="18" spans="2:39" x14ac:dyDescent="0.25">
      <c r="B18" s="15" t="s">
        <v>53</v>
      </c>
      <c r="C18" s="14"/>
      <c r="D18" s="1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10"/>
    </row>
    <row r="19" spans="2:39" x14ac:dyDescent="0.25">
      <c r="B19" s="15" t="s">
        <v>54</v>
      </c>
      <c r="C19" s="14"/>
      <c r="D19" s="1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10"/>
    </row>
    <row r="20" spans="2:39" x14ac:dyDescent="0.25">
      <c r="B20" s="15"/>
      <c r="C20" s="14"/>
      <c r="D20" s="1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10"/>
    </row>
    <row r="21" spans="2:39" x14ac:dyDescent="0.25">
      <c r="B21" s="15"/>
      <c r="C21" s="14"/>
      <c r="D21" s="1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10"/>
    </row>
    <row r="22" spans="2:39" x14ac:dyDescent="0.25">
      <c r="B22" s="15" t="s">
        <v>55</v>
      </c>
      <c r="C22" s="14"/>
      <c r="D22" s="1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10"/>
    </row>
    <row r="23" spans="2:39" s="19" customFormat="1" ht="14.25" x14ac:dyDescent="0.2">
      <c r="B23" s="16" t="s">
        <v>56</v>
      </c>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8"/>
    </row>
    <row r="24" spans="2:39" s="19" customFormat="1" x14ac:dyDescent="0.25">
      <c r="B24" t="s">
        <v>57</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8"/>
    </row>
    <row r="25" spans="2:39" s="19" customFormat="1" x14ac:dyDescent="0.25">
      <c r="B25" t="s">
        <v>58</v>
      </c>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8"/>
    </row>
    <row r="26" spans="2:39" s="19" customFormat="1" x14ac:dyDescent="0.25">
      <c r="B26" t="s">
        <v>59</v>
      </c>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8"/>
    </row>
    <row r="27" spans="2:39" s="19" customFormat="1" ht="14.25" x14ac:dyDescent="0.2">
      <c r="B27" s="20" t="s">
        <v>60</v>
      </c>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8"/>
    </row>
    <row r="28" spans="2:39" s="19" customFormat="1" x14ac:dyDescent="0.25">
      <c r="B28" t="s">
        <v>61</v>
      </c>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8"/>
    </row>
    <row r="29" spans="2:39" s="19" customFormat="1" x14ac:dyDescent="0.25">
      <c r="B29" t="s">
        <v>62</v>
      </c>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8"/>
    </row>
    <row r="30" spans="2:39" x14ac:dyDescent="0.25">
      <c r="B30" s="9"/>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10"/>
    </row>
    <row r="31" spans="2:39" s="22" customFormat="1" ht="14.25" x14ac:dyDescent="0.2">
      <c r="B31" s="15" t="s">
        <v>63</v>
      </c>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21"/>
    </row>
    <row r="32" spans="2:39" s="22" customFormat="1" ht="14.25" x14ac:dyDescent="0.2">
      <c r="B32" s="15"/>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21"/>
    </row>
    <row r="33" spans="2:39" s="22" customFormat="1" ht="14.25" x14ac:dyDescent="0.2">
      <c r="B33" s="23" t="s">
        <v>64</v>
      </c>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21"/>
    </row>
    <row r="34" spans="2:39" s="22" customFormat="1" ht="14.25" x14ac:dyDescent="0.2">
      <c r="B34" s="23" t="s">
        <v>65</v>
      </c>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21"/>
    </row>
    <row r="35" spans="2:39" s="22" customFormat="1" ht="14.25" x14ac:dyDescent="0.2">
      <c r="B35" s="24" t="s">
        <v>66</v>
      </c>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21"/>
    </row>
    <row r="36" spans="2:39" s="22" customFormat="1" ht="14.25" x14ac:dyDescent="0.2">
      <c r="B36" s="24" t="s">
        <v>67</v>
      </c>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21"/>
    </row>
    <row r="37" spans="2:39" s="22" customFormat="1" ht="14.25" x14ac:dyDescent="0.2">
      <c r="B37" s="24" t="s">
        <v>68</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21"/>
    </row>
    <row r="38" spans="2:39" s="22" customFormat="1" ht="14.25" x14ac:dyDescent="0.2">
      <c r="B38" s="24" t="s">
        <v>69</v>
      </c>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21"/>
    </row>
    <row r="39" spans="2:39" s="22" customFormat="1" ht="14.25" x14ac:dyDescent="0.2">
      <c r="B39" s="24" t="s">
        <v>70</v>
      </c>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21"/>
    </row>
    <row r="40" spans="2:39" s="22" customFormat="1" ht="14.25" x14ac:dyDescent="0.2">
      <c r="B40" s="23" t="s">
        <v>71</v>
      </c>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21"/>
    </row>
    <row r="41" spans="2:39" s="22" customFormat="1" ht="14.25" x14ac:dyDescent="0.2">
      <c r="B41" s="24" t="s">
        <v>72</v>
      </c>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21"/>
    </row>
    <row r="42" spans="2:39" s="22" customFormat="1" ht="14.25" x14ac:dyDescent="0.2">
      <c r="B42" s="24" t="s">
        <v>73</v>
      </c>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21"/>
    </row>
    <row r="43" spans="2:39" s="22" customFormat="1" ht="14.25" x14ac:dyDescent="0.2">
      <c r="B43" s="24" t="s">
        <v>74</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21"/>
    </row>
    <row r="44" spans="2:39" s="22" customFormat="1" ht="14.25" x14ac:dyDescent="0.2">
      <c r="B44" s="24" t="s">
        <v>75</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21"/>
    </row>
    <row r="45" spans="2:39" s="22" customFormat="1" ht="14.25" x14ac:dyDescent="0.2">
      <c r="B45" s="24" t="s">
        <v>76</v>
      </c>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21"/>
    </row>
    <row r="46" spans="2:39" s="22" customFormat="1" ht="14.25" x14ac:dyDescent="0.2">
      <c r="B46" s="24" t="s">
        <v>77</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21"/>
    </row>
    <row r="47" spans="2:39" s="22" customFormat="1" ht="14.25" x14ac:dyDescent="0.2">
      <c r="B47" s="24" t="s">
        <v>78</v>
      </c>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21"/>
    </row>
    <row r="48" spans="2:39" s="22" customFormat="1" ht="14.25" x14ac:dyDescent="0.2">
      <c r="B48" s="23" t="s">
        <v>79</v>
      </c>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21"/>
    </row>
    <row r="49" spans="2:39" s="22" customFormat="1" ht="14.25" x14ac:dyDescent="0.2">
      <c r="B49" s="25"/>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21"/>
    </row>
    <row r="50" spans="2:39" s="22" customFormat="1" ht="14.25" x14ac:dyDescent="0.2">
      <c r="B50" s="26" t="s">
        <v>80</v>
      </c>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8"/>
    </row>
    <row r="51" spans="2:39" s="22" customFormat="1" ht="14.25" x14ac:dyDescent="0.2"/>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3B4FB-11B2-4CE6-940C-9D6DC0C2A33E}">
  <dimension ref="A1:AA29"/>
  <sheetViews>
    <sheetView tabSelected="1" workbookViewId="0">
      <pane xSplit="2" ySplit="2" topLeftCell="C3" activePane="bottomRight" state="frozen"/>
      <selection pane="topRight" activeCell="C1" sqref="C1"/>
      <selection pane="bottomLeft" activeCell="A3" sqref="A3"/>
      <selection pane="bottomRight" activeCell="P31" sqref="P31"/>
    </sheetView>
  </sheetViews>
  <sheetFormatPr defaultRowHeight="15" x14ac:dyDescent="0.25"/>
  <cols>
    <col min="1" max="1" width="9.140625" customWidth="1"/>
    <col min="2" max="2" width="10.140625" bestFit="1" customWidth="1"/>
    <col min="3" max="3" width="20.5703125" bestFit="1" customWidth="1"/>
    <col min="4" max="22" width="9.140625" customWidth="1"/>
    <col min="23" max="23" width="10" bestFit="1" customWidth="1"/>
    <col min="24" max="27" width="9.140625" customWidth="1"/>
  </cols>
  <sheetData>
    <row r="1" spans="1:27" x14ac:dyDescent="0.25">
      <c r="C1" t="s">
        <v>0</v>
      </c>
      <c r="W1" t="s">
        <v>1</v>
      </c>
    </row>
    <row r="2" spans="1:27" x14ac:dyDescent="0.25">
      <c r="A2" t="s">
        <v>2</v>
      </c>
      <c r="B2" t="s">
        <v>3</v>
      </c>
      <c r="C2">
        <v>2001</v>
      </c>
      <c r="D2">
        <v>2002</v>
      </c>
      <c r="E2">
        <v>2003</v>
      </c>
      <c r="F2">
        <v>2004</v>
      </c>
      <c r="G2">
        <v>2005</v>
      </c>
      <c r="H2">
        <v>2006</v>
      </c>
      <c r="I2">
        <v>2007</v>
      </c>
      <c r="J2">
        <v>2008</v>
      </c>
      <c r="K2">
        <v>2009</v>
      </c>
      <c r="L2">
        <v>2010</v>
      </c>
      <c r="M2">
        <v>2011</v>
      </c>
      <c r="N2">
        <v>2012</v>
      </c>
      <c r="O2">
        <v>2013</v>
      </c>
      <c r="P2">
        <v>2014</v>
      </c>
      <c r="Q2">
        <v>2015</v>
      </c>
      <c r="R2">
        <v>2016</v>
      </c>
      <c r="S2">
        <v>2017</v>
      </c>
      <c r="T2">
        <v>2018</v>
      </c>
      <c r="U2">
        <v>2019</v>
      </c>
      <c r="V2">
        <v>2020</v>
      </c>
      <c r="W2" t="s">
        <v>4</v>
      </c>
      <c r="X2" t="s">
        <v>5</v>
      </c>
      <c r="Y2" t="s">
        <v>6</v>
      </c>
      <c r="AA2" t="s">
        <v>7</v>
      </c>
    </row>
    <row r="3" spans="1:27" x14ac:dyDescent="0.25">
      <c r="A3" t="s">
        <v>8</v>
      </c>
      <c r="B3">
        <v>1</v>
      </c>
      <c r="C3" s="1">
        <v>79.476831279999999</v>
      </c>
      <c r="D3" s="1">
        <v>72.099311900000004</v>
      </c>
      <c r="E3" s="1">
        <v>54.946404749999999</v>
      </c>
      <c r="F3" s="1">
        <v>57.258855310000001</v>
      </c>
      <c r="G3" s="1">
        <v>57.442343819999998</v>
      </c>
      <c r="H3" s="1">
        <v>58.618670389999998</v>
      </c>
      <c r="I3" s="1">
        <v>58.786678049999999</v>
      </c>
      <c r="J3" s="1">
        <v>56.334675480000001</v>
      </c>
      <c r="K3" s="1">
        <v>55.810077460000002</v>
      </c>
      <c r="L3" s="1">
        <v>60.298112089999996</v>
      </c>
      <c r="M3" s="1">
        <v>76.151909020000005</v>
      </c>
      <c r="N3" s="1">
        <v>76.254583030000006</v>
      </c>
      <c r="O3" s="1">
        <v>68.123500870000001</v>
      </c>
      <c r="P3" s="1">
        <v>60.733292059999997</v>
      </c>
      <c r="Q3" s="1">
        <v>63.505128239999998</v>
      </c>
      <c r="R3" s="1">
        <v>62.251355019999998</v>
      </c>
      <c r="S3" s="1">
        <v>71.976841730000004</v>
      </c>
      <c r="T3" s="1">
        <v>60.698562029999998</v>
      </c>
      <c r="U3" s="1">
        <v>51.686735650000003</v>
      </c>
      <c r="V3" s="1">
        <v>50.886644599999997</v>
      </c>
      <c r="W3" s="1">
        <f>MAX(C3:T3)</f>
        <v>79.476831279999999</v>
      </c>
      <c r="X3" s="1">
        <f t="shared" ref="X3:X14" si="0">MIN(C3:T3)</f>
        <v>54.946404749999999</v>
      </c>
      <c r="Y3" s="1">
        <f>MEDIAN(C3:T3)</f>
        <v>60.715927045000001</v>
      </c>
      <c r="AA3">
        <f>_xlfn.PERCENTILE.INC(C3:T14,0.1)</f>
        <v>59.677301679999999</v>
      </c>
    </row>
    <row r="4" spans="1:27" x14ac:dyDescent="0.25">
      <c r="A4" t="s">
        <v>9</v>
      </c>
      <c r="B4">
        <v>2</v>
      </c>
      <c r="C4" s="1">
        <v>81.364267119999994</v>
      </c>
      <c r="D4" s="1">
        <v>74.705757790000007</v>
      </c>
      <c r="E4" s="1">
        <v>60.863957790000001</v>
      </c>
      <c r="F4" s="1">
        <v>65.207411190000002</v>
      </c>
      <c r="G4" s="1">
        <v>60.063044650000002</v>
      </c>
      <c r="H4" s="1">
        <v>66.906629269999996</v>
      </c>
      <c r="I4" s="1">
        <v>63.295534359999998</v>
      </c>
      <c r="J4" s="1">
        <v>62.282413849999998</v>
      </c>
      <c r="K4" s="1">
        <v>65.791680170000006</v>
      </c>
      <c r="L4" s="1">
        <v>66.792543080000002</v>
      </c>
      <c r="M4" s="1">
        <v>83.242172569999994</v>
      </c>
      <c r="N4" s="1">
        <v>78.1455816</v>
      </c>
      <c r="O4" s="1">
        <v>69.606107989999998</v>
      </c>
      <c r="P4" s="1">
        <v>68.159239560000003</v>
      </c>
      <c r="Q4" s="1">
        <v>65.050444400000003</v>
      </c>
      <c r="R4" s="1">
        <v>64.153427730000004</v>
      </c>
      <c r="S4" s="1">
        <v>77.190010079999993</v>
      </c>
      <c r="T4" s="1">
        <v>64.165325690000003</v>
      </c>
      <c r="U4" s="1">
        <v>55.269513570000001</v>
      </c>
      <c r="V4" s="1">
        <v>57.859551441199997</v>
      </c>
      <c r="W4" s="1">
        <f t="shared" ref="W4:W14" si="1">MAX(C4:T4)</f>
        <v>83.242172569999994</v>
      </c>
      <c r="X4" s="1">
        <f t="shared" si="0"/>
        <v>60.063044650000002</v>
      </c>
      <c r="Y4" s="1">
        <f t="shared" ref="Y4:Y14" si="2">MEDIAN(C4:T4)</f>
        <v>66.292111625000004</v>
      </c>
    </row>
    <row r="5" spans="1:27" x14ac:dyDescent="0.25">
      <c r="A5" t="s">
        <v>10</v>
      </c>
      <c r="B5">
        <v>3</v>
      </c>
      <c r="C5" s="1">
        <v>84.0224245</v>
      </c>
      <c r="D5" s="1">
        <v>77.996121799999997</v>
      </c>
      <c r="E5" s="1">
        <v>67.135206890000006</v>
      </c>
      <c r="F5" s="1">
        <v>71.221014839999995</v>
      </c>
      <c r="G5" s="1">
        <v>63.430839050000003</v>
      </c>
      <c r="H5" s="1">
        <v>70.82039589</v>
      </c>
      <c r="I5" s="1">
        <v>67.563971960000003</v>
      </c>
      <c r="J5" s="1">
        <v>63.975164939999999</v>
      </c>
      <c r="K5" s="1">
        <v>68.027017130000004</v>
      </c>
      <c r="L5" s="1">
        <v>74.103354850000002</v>
      </c>
      <c r="M5" s="1">
        <v>89.239886299999995</v>
      </c>
      <c r="N5" s="1">
        <v>83.577211379999994</v>
      </c>
      <c r="O5" s="1">
        <v>73.878772010000006</v>
      </c>
      <c r="P5" s="1">
        <v>74.091870319999998</v>
      </c>
      <c r="Q5" s="1">
        <v>68.881549399999997</v>
      </c>
      <c r="R5" s="1">
        <v>70.414446060000003</v>
      </c>
      <c r="S5" s="1">
        <v>79.302370949999997</v>
      </c>
      <c r="T5" s="1">
        <v>68.827353500000001</v>
      </c>
      <c r="U5" s="1">
        <v>60.618314839999996</v>
      </c>
      <c r="V5" s="1">
        <v>64.857889343799997</v>
      </c>
      <c r="W5" s="1">
        <f t="shared" si="1"/>
        <v>89.239886299999995</v>
      </c>
      <c r="X5" s="1">
        <f t="shared" si="0"/>
        <v>63.430839050000003</v>
      </c>
      <c r="Y5" s="1">
        <f t="shared" si="2"/>
        <v>71.020705364999998</v>
      </c>
    </row>
    <row r="6" spans="1:27" x14ac:dyDescent="0.25">
      <c r="A6" t="s">
        <v>11</v>
      </c>
      <c r="B6">
        <v>4</v>
      </c>
      <c r="C6" s="1">
        <v>85.756294749999995</v>
      </c>
      <c r="D6" s="1">
        <v>81.036926280000003</v>
      </c>
      <c r="E6" s="1">
        <v>72.791071639999998</v>
      </c>
      <c r="F6" s="1">
        <v>75.520678779999997</v>
      </c>
      <c r="G6" s="1">
        <v>67.107772639999993</v>
      </c>
      <c r="H6" s="1">
        <v>75.260726599999998</v>
      </c>
      <c r="I6" s="1">
        <v>70.795803640000003</v>
      </c>
      <c r="J6" s="1">
        <v>68.863168599999995</v>
      </c>
      <c r="K6" s="1">
        <v>71.995267870000006</v>
      </c>
      <c r="L6" s="1">
        <v>80.413997260000002</v>
      </c>
      <c r="M6" s="1">
        <v>92.281121429999999</v>
      </c>
      <c r="N6" s="1">
        <v>88.88244976</v>
      </c>
      <c r="O6" s="1">
        <v>76.449109710000002</v>
      </c>
      <c r="P6" s="1">
        <v>77.715908720000002</v>
      </c>
      <c r="Q6" s="1">
        <v>75.593982659999995</v>
      </c>
      <c r="R6" s="1">
        <v>73.763256440000006</v>
      </c>
      <c r="S6" s="1">
        <v>82.335663550000007</v>
      </c>
      <c r="T6" s="1">
        <v>73.310439849999995</v>
      </c>
      <c r="U6" s="1">
        <v>65.187817150000001</v>
      </c>
      <c r="V6" s="1">
        <v>70.112317787099997</v>
      </c>
      <c r="W6" s="1">
        <f t="shared" si="1"/>
        <v>92.281121429999999</v>
      </c>
      <c r="X6" s="1">
        <f t="shared" si="0"/>
        <v>67.107772639999993</v>
      </c>
      <c r="Y6" s="1">
        <f t="shared" si="2"/>
        <v>75.557330719999996</v>
      </c>
    </row>
    <row r="7" spans="1:27" x14ac:dyDescent="0.25">
      <c r="A7" t="s">
        <v>12</v>
      </c>
      <c r="B7">
        <v>5</v>
      </c>
      <c r="C7" s="1">
        <v>88.175030730000003</v>
      </c>
      <c r="D7" s="1">
        <v>83.45644858</v>
      </c>
      <c r="E7" s="1">
        <v>76.856095670000002</v>
      </c>
      <c r="F7" s="1">
        <v>79.177620750000003</v>
      </c>
      <c r="G7" s="1">
        <v>71.310947729999995</v>
      </c>
      <c r="H7" s="1">
        <v>78.269630280000001</v>
      </c>
      <c r="I7" s="1">
        <v>78.771008839999993</v>
      </c>
      <c r="J7" s="1">
        <v>72.632495680000005</v>
      </c>
      <c r="K7" s="1">
        <v>75.162888789999997</v>
      </c>
      <c r="L7" s="1">
        <v>81.868455510000004</v>
      </c>
      <c r="M7" s="1">
        <v>94.533628930000006</v>
      </c>
      <c r="N7" s="1">
        <v>90.237199469999993</v>
      </c>
      <c r="O7" s="1">
        <v>80.630564509999999</v>
      </c>
      <c r="P7" s="1">
        <v>84.610046740000001</v>
      </c>
      <c r="Q7" s="1">
        <v>78.64282772</v>
      </c>
      <c r="R7" s="1">
        <v>79.569334859999998</v>
      </c>
      <c r="S7" s="1">
        <v>86.854742020000003</v>
      </c>
      <c r="T7" s="1">
        <v>75.722947989999994</v>
      </c>
      <c r="U7" s="1">
        <v>73.737522650000002</v>
      </c>
      <c r="V7" s="1">
        <v>74.014001095099999</v>
      </c>
      <c r="W7" s="1">
        <f t="shared" si="1"/>
        <v>94.533628930000006</v>
      </c>
      <c r="X7" s="1">
        <f t="shared" si="0"/>
        <v>71.310947729999995</v>
      </c>
      <c r="Y7" s="1">
        <f t="shared" si="2"/>
        <v>79.373477804999993</v>
      </c>
    </row>
    <row r="8" spans="1:27" x14ac:dyDescent="0.25">
      <c r="A8" t="s">
        <v>13</v>
      </c>
      <c r="B8">
        <v>6</v>
      </c>
      <c r="C8" s="1">
        <v>92.917772470000003</v>
      </c>
      <c r="D8" s="1">
        <v>86.261829259999999</v>
      </c>
      <c r="E8" s="1">
        <v>79.148862899999997</v>
      </c>
      <c r="F8" s="1">
        <v>82.776914219999995</v>
      </c>
      <c r="G8" s="1">
        <v>76.503104789999995</v>
      </c>
      <c r="H8" s="1">
        <v>80.256579880000004</v>
      </c>
      <c r="I8" s="1">
        <v>81.689774499999999</v>
      </c>
      <c r="J8" s="1">
        <v>76.507658250000006</v>
      </c>
      <c r="K8" s="1">
        <v>79.571397840000003</v>
      </c>
      <c r="L8" s="1">
        <v>85.414353180000006</v>
      </c>
      <c r="M8" s="1">
        <v>95.370413889999995</v>
      </c>
      <c r="N8" s="1">
        <v>91.073194130000005</v>
      </c>
      <c r="O8" s="1">
        <v>84.663203620000004</v>
      </c>
      <c r="P8" s="1">
        <v>85.266448089999997</v>
      </c>
      <c r="Q8" s="1">
        <v>83.671659610000006</v>
      </c>
      <c r="R8" s="1">
        <v>85.2422495</v>
      </c>
      <c r="S8" s="1">
        <v>87.481679310000004</v>
      </c>
      <c r="T8" s="1">
        <v>78.769330440000005</v>
      </c>
      <c r="U8" s="1">
        <v>76.111958009999995</v>
      </c>
      <c r="V8" s="1">
        <v>76.206438257299993</v>
      </c>
      <c r="W8" s="1">
        <f t="shared" si="1"/>
        <v>95.370413889999995</v>
      </c>
      <c r="X8" s="1">
        <f t="shared" si="0"/>
        <v>76.503104789999995</v>
      </c>
      <c r="Y8" s="1">
        <f t="shared" si="2"/>
        <v>84.167431614999998</v>
      </c>
    </row>
    <row r="9" spans="1:27" x14ac:dyDescent="0.25">
      <c r="A9" t="s">
        <v>14</v>
      </c>
      <c r="B9">
        <v>7</v>
      </c>
      <c r="C9" s="1">
        <v>90.860077160000003</v>
      </c>
      <c r="D9" s="1">
        <v>82.129271029999998</v>
      </c>
      <c r="E9" s="1">
        <v>78.868437009999994</v>
      </c>
      <c r="F9" s="1">
        <v>82.559386759999995</v>
      </c>
      <c r="G9" s="1">
        <v>75.363619119999996</v>
      </c>
      <c r="H9" s="1">
        <v>80.202501639999994</v>
      </c>
      <c r="I9" s="1">
        <v>79.598094070000002</v>
      </c>
      <c r="J9" s="1">
        <v>74.915246850000003</v>
      </c>
      <c r="K9" s="1">
        <v>78.186254959999999</v>
      </c>
      <c r="L9" s="1">
        <v>84.788466029999995</v>
      </c>
      <c r="M9" s="1">
        <v>94.878781849999996</v>
      </c>
      <c r="N9" s="1">
        <v>89.363882140000001</v>
      </c>
      <c r="O9" s="1">
        <v>83.189400210000002</v>
      </c>
      <c r="P9" s="1">
        <v>82.051824999999994</v>
      </c>
      <c r="Q9" s="1">
        <v>81.705410869999994</v>
      </c>
      <c r="R9" s="1">
        <v>86.032392599999994</v>
      </c>
      <c r="S9" s="1">
        <v>86.224179449999994</v>
      </c>
      <c r="T9" s="1">
        <v>77.424305919999995</v>
      </c>
      <c r="U9" s="1">
        <v>74.575255799999994</v>
      </c>
      <c r="V9" s="1" t="s">
        <v>15</v>
      </c>
      <c r="W9" s="1">
        <f t="shared" si="1"/>
        <v>94.878781849999996</v>
      </c>
      <c r="X9" s="1">
        <f t="shared" si="0"/>
        <v>74.915246850000003</v>
      </c>
      <c r="Y9" s="1">
        <f t="shared" si="2"/>
        <v>82.090548014999996</v>
      </c>
    </row>
    <row r="10" spans="1:27" x14ac:dyDescent="0.25">
      <c r="A10" t="s">
        <v>16</v>
      </c>
      <c r="B10">
        <v>8</v>
      </c>
      <c r="C10" s="1">
        <v>88.311417800000001</v>
      </c>
      <c r="D10" s="1">
        <v>78.043951759999999</v>
      </c>
      <c r="E10" s="1">
        <v>75.508860299999995</v>
      </c>
      <c r="F10" s="1">
        <v>79.343918400000007</v>
      </c>
      <c r="G10" s="1">
        <v>73.222854429999998</v>
      </c>
      <c r="H10" s="1">
        <v>76.993125000000006</v>
      </c>
      <c r="I10" s="1">
        <v>75.032908520000007</v>
      </c>
      <c r="J10" s="1">
        <v>70.771443059999996</v>
      </c>
      <c r="K10" s="1">
        <v>73.786528480000001</v>
      </c>
      <c r="L10" s="1">
        <v>80.317947399999994</v>
      </c>
      <c r="M10" s="1">
        <v>91.787934719999996</v>
      </c>
      <c r="N10" s="1">
        <v>85.089121570000003</v>
      </c>
      <c r="O10" s="1">
        <v>77.914237749999998</v>
      </c>
      <c r="P10" s="1">
        <v>76.867803050000006</v>
      </c>
      <c r="Q10" s="1">
        <v>77.418481459999995</v>
      </c>
      <c r="R10" s="1">
        <v>83.299638450000003</v>
      </c>
      <c r="S10" s="1">
        <v>80.751024799999996</v>
      </c>
      <c r="T10" s="1">
        <v>72.586373690000002</v>
      </c>
      <c r="U10" s="1">
        <v>68.656822329999997</v>
      </c>
      <c r="V10" s="1" t="s">
        <v>15</v>
      </c>
      <c r="W10" s="1">
        <f t="shared" si="1"/>
        <v>91.787934719999996</v>
      </c>
      <c r="X10" s="1">
        <f t="shared" si="0"/>
        <v>70.771443059999996</v>
      </c>
      <c r="Y10" s="1">
        <f t="shared" si="2"/>
        <v>77.666359604999997</v>
      </c>
    </row>
    <row r="11" spans="1:27" x14ac:dyDescent="0.25">
      <c r="A11" t="s">
        <v>17</v>
      </c>
      <c r="B11">
        <v>9</v>
      </c>
      <c r="C11" s="1">
        <v>83.861492960000007</v>
      </c>
      <c r="D11" s="1">
        <v>72.18249462</v>
      </c>
      <c r="E11" s="1">
        <v>67.706271749999999</v>
      </c>
      <c r="F11" s="1">
        <v>73.096718879999997</v>
      </c>
      <c r="G11" s="1">
        <v>67.992235010000002</v>
      </c>
      <c r="H11" s="1">
        <v>72.17335095</v>
      </c>
      <c r="I11" s="1">
        <v>68.382643279999996</v>
      </c>
      <c r="J11" s="1">
        <v>64.88061098</v>
      </c>
      <c r="K11" s="1">
        <v>68.541056819999994</v>
      </c>
      <c r="L11" s="1">
        <v>77.736538289999999</v>
      </c>
      <c r="M11" s="1">
        <v>87.730686349999999</v>
      </c>
      <c r="N11" s="1">
        <v>80.782360080000004</v>
      </c>
      <c r="O11" s="1">
        <v>71.989287959999999</v>
      </c>
      <c r="P11" s="1">
        <v>70.895955560000004</v>
      </c>
      <c r="Q11" s="1">
        <v>71.721264099999999</v>
      </c>
      <c r="R11" s="1">
        <v>79.419250570000003</v>
      </c>
      <c r="S11" s="1">
        <v>75.083492559999996</v>
      </c>
      <c r="T11" s="1">
        <v>66.436691859999996</v>
      </c>
      <c r="U11" s="1">
        <v>61.981190859999998</v>
      </c>
      <c r="V11" s="1" t="s">
        <v>15</v>
      </c>
      <c r="W11" s="1">
        <f t="shared" si="1"/>
        <v>87.730686349999999</v>
      </c>
      <c r="X11" s="1">
        <f t="shared" si="0"/>
        <v>64.88061098</v>
      </c>
      <c r="Y11" s="1">
        <f t="shared" si="2"/>
        <v>72.081319454999999</v>
      </c>
    </row>
    <row r="12" spans="1:27" x14ac:dyDescent="0.25">
      <c r="A12" t="s">
        <v>18</v>
      </c>
      <c r="B12">
        <v>10</v>
      </c>
      <c r="C12" s="1">
        <v>78.832661509999994</v>
      </c>
      <c r="D12" s="1">
        <v>66.512307109999995</v>
      </c>
      <c r="E12" s="1">
        <v>62.44047071</v>
      </c>
      <c r="F12" s="1">
        <v>67.522437749999995</v>
      </c>
      <c r="G12" s="1">
        <v>63.106707030000003</v>
      </c>
      <c r="H12" s="1">
        <v>68.07699092</v>
      </c>
      <c r="I12" s="1">
        <v>62.801476030000003</v>
      </c>
      <c r="J12" s="1">
        <v>60.428651780000003</v>
      </c>
      <c r="K12" s="1">
        <v>64.637564339999997</v>
      </c>
      <c r="L12" s="1">
        <v>75.012536100000005</v>
      </c>
      <c r="M12" s="1">
        <v>82.761191920000002</v>
      </c>
      <c r="N12" s="1">
        <v>77.030899880000007</v>
      </c>
      <c r="O12" s="1">
        <v>66.381667899999997</v>
      </c>
      <c r="P12" s="1">
        <v>65.751032620000004</v>
      </c>
      <c r="Q12" s="1">
        <v>68.57195883</v>
      </c>
      <c r="R12" s="1">
        <v>73.322062360000004</v>
      </c>
      <c r="S12" s="1">
        <v>70.585184490000003</v>
      </c>
      <c r="T12" s="1">
        <v>62.067066169999997</v>
      </c>
      <c r="U12" s="1">
        <v>57.15149212</v>
      </c>
      <c r="V12" s="1" t="s">
        <v>15</v>
      </c>
      <c r="W12" s="1">
        <f t="shared" si="1"/>
        <v>82.761191920000002</v>
      </c>
      <c r="X12" s="1">
        <f t="shared" si="0"/>
        <v>60.428651780000003</v>
      </c>
      <c r="Y12" s="1">
        <f t="shared" si="2"/>
        <v>67.017372429999995</v>
      </c>
    </row>
    <row r="13" spans="1:27" x14ac:dyDescent="0.25">
      <c r="A13" t="s">
        <v>19</v>
      </c>
      <c r="B13">
        <v>11</v>
      </c>
      <c r="C13" s="1">
        <v>73.963559360000005</v>
      </c>
      <c r="D13" s="1">
        <v>62.752479209999997</v>
      </c>
      <c r="E13" s="1">
        <v>58.564977650000003</v>
      </c>
      <c r="F13" s="1">
        <v>61.277005379999999</v>
      </c>
      <c r="G13" s="1">
        <v>59.08768413</v>
      </c>
      <c r="H13" s="1">
        <v>63.209477409999998</v>
      </c>
      <c r="I13" s="1">
        <v>57.786617419999999</v>
      </c>
      <c r="J13" s="1">
        <v>57.21812302</v>
      </c>
      <c r="K13" s="1">
        <v>62.708652069999999</v>
      </c>
      <c r="L13" s="1">
        <v>72.527236799999997</v>
      </c>
      <c r="M13" s="1">
        <v>78.167605969999997</v>
      </c>
      <c r="N13" s="1">
        <v>71.049667029999995</v>
      </c>
      <c r="O13" s="1">
        <v>62.939397319999998</v>
      </c>
      <c r="P13" s="1">
        <v>62.65783381</v>
      </c>
      <c r="Q13" s="1">
        <v>63.687537740000003</v>
      </c>
      <c r="R13" s="1">
        <v>68.8893068</v>
      </c>
      <c r="S13" s="1">
        <v>65.705168020000002</v>
      </c>
      <c r="T13" s="1">
        <v>57.454563700000001</v>
      </c>
      <c r="U13" s="1">
        <v>52.138002419999999</v>
      </c>
      <c r="V13" s="1" t="s">
        <v>15</v>
      </c>
      <c r="W13" s="1">
        <f t="shared" si="1"/>
        <v>78.167605969999997</v>
      </c>
      <c r="X13" s="1">
        <f t="shared" si="0"/>
        <v>57.21812302</v>
      </c>
      <c r="Y13" s="1">
        <f t="shared" si="2"/>
        <v>62.845938265000001</v>
      </c>
    </row>
    <row r="14" spans="1:27" x14ac:dyDescent="0.25">
      <c r="A14" t="s">
        <v>20</v>
      </c>
      <c r="B14">
        <v>12</v>
      </c>
      <c r="C14" s="1">
        <v>70.940047010000001</v>
      </c>
      <c r="D14" s="1">
        <v>56.85303098</v>
      </c>
      <c r="E14" s="1">
        <v>55.787581199999998</v>
      </c>
      <c r="F14" s="1">
        <v>57.604443420000003</v>
      </c>
      <c r="G14" s="1">
        <v>56.381397759999999</v>
      </c>
      <c r="H14" s="1">
        <v>59.484060200000002</v>
      </c>
      <c r="I14" s="1">
        <v>56.54366873</v>
      </c>
      <c r="J14" s="1">
        <v>54.485626060000001</v>
      </c>
      <c r="K14" s="1">
        <v>58.286695860000002</v>
      </c>
      <c r="L14" s="1">
        <v>71.735687979999994</v>
      </c>
      <c r="M14" s="1">
        <v>75.56872156</v>
      </c>
      <c r="N14" s="1">
        <v>69.058452119999998</v>
      </c>
      <c r="O14" s="1">
        <v>60.506421580000001</v>
      </c>
      <c r="P14" s="1">
        <v>59.258257860000001</v>
      </c>
      <c r="Q14" s="1">
        <v>59.870543159999997</v>
      </c>
      <c r="R14" s="1">
        <v>67.954394010000001</v>
      </c>
      <c r="S14" s="1">
        <v>60.442030750000001</v>
      </c>
      <c r="T14" s="1">
        <v>51.807467070000001</v>
      </c>
      <c r="U14" s="1">
        <v>48.95962394</v>
      </c>
      <c r="V14" s="1" t="s">
        <v>15</v>
      </c>
      <c r="W14" s="1">
        <f t="shared" si="1"/>
        <v>75.56872156</v>
      </c>
      <c r="X14" s="1">
        <f t="shared" si="0"/>
        <v>51.807467070000001</v>
      </c>
      <c r="Y14" s="1">
        <f t="shared" si="2"/>
        <v>59.371159030000001</v>
      </c>
    </row>
    <row r="16" spans="1:27" x14ac:dyDescent="0.25">
      <c r="T16" t="s">
        <v>21</v>
      </c>
    </row>
    <row r="17" spans="19:25" x14ac:dyDescent="0.25">
      <c r="T17" t="s">
        <v>22</v>
      </c>
      <c r="U17" t="s">
        <v>23</v>
      </c>
      <c r="V17" t="s">
        <v>5</v>
      </c>
      <c r="W17" s="2" t="s">
        <v>24</v>
      </c>
      <c r="X17" t="s">
        <v>7</v>
      </c>
      <c r="Y17" t="s">
        <v>25</v>
      </c>
    </row>
    <row r="18" spans="19:25" x14ac:dyDescent="0.25">
      <c r="S18" t="s">
        <v>26</v>
      </c>
      <c r="T18" s="1">
        <f>W9</f>
        <v>94.878781849999996</v>
      </c>
      <c r="U18" s="1">
        <f>Y9</f>
        <v>82.090548014999996</v>
      </c>
      <c r="V18" s="1">
        <v>74.915246850000003</v>
      </c>
      <c r="W18" s="1">
        <f>U9</f>
        <v>74.575255799999994</v>
      </c>
      <c r="X18">
        <v>59.677301679999999</v>
      </c>
      <c r="Y18" s="1">
        <f>K9</f>
        <v>78.186254959999999</v>
      </c>
    </row>
    <row r="19" spans="19:25" x14ac:dyDescent="0.25">
      <c r="S19" t="s">
        <v>27</v>
      </c>
      <c r="T19" s="1">
        <f>W10</f>
        <v>91.787934719999996</v>
      </c>
      <c r="U19" s="1">
        <f t="shared" ref="U19:U23" si="3">Y10</f>
        <v>77.666359604999997</v>
      </c>
      <c r="V19" s="1">
        <v>70.771443059999996</v>
      </c>
      <c r="W19" s="1">
        <f t="shared" ref="W19:W23" si="4">U10</f>
        <v>68.656822329999997</v>
      </c>
      <c r="X19">
        <v>59.677301679999999</v>
      </c>
      <c r="Y19" s="1">
        <f t="shared" ref="Y19:Y23" si="5">K10</f>
        <v>73.786528480000001</v>
      </c>
    </row>
    <row r="20" spans="19:25" x14ac:dyDescent="0.25">
      <c r="S20" t="s">
        <v>28</v>
      </c>
      <c r="T20" s="1">
        <f t="shared" ref="T20:T24" si="6">W11</f>
        <v>87.730686349999999</v>
      </c>
      <c r="U20" s="1">
        <f>Y11</f>
        <v>72.081319454999999</v>
      </c>
      <c r="V20" s="1">
        <v>64.88061098</v>
      </c>
      <c r="W20" s="1">
        <f t="shared" si="4"/>
        <v>61.981190859999998</v>
      </c>
      <c r="X20">
        <v>59.677301679999999</v>
      </c>
      <c r="Y20" s="1">
        <f t="shared" si="5"/>
        <v>68.541056819999994</v>
      </c>
    </row>
    <row r="21" spans="19:25" x14ac:dyDescent="0.25">
      <c r="S21" t="s">
        <v>29</v>
      </c>
      <c r="T21" s="1">
        <f t="shared" si="6"/>
        <v>82.761191920000002</v>
      </c>
      <c r="U21" s="1">
        <f t="shared" si="3"/>
        <v>67.017372429999995</v>
      </c>
      <c r="V21" s="1">
        <v>60.428651780000003</v>
      </c>
      <c r="W21" s="1">
        <f>U12</f>
        <v>57.15149212</v>
      </c>
      <c r="X21">
        <v>59.677301679999999</v>
      </c>
      <c r="Y21" s="1">
        <f t="shared" si="5"/>
        <v>64.637564339999997</v>
      </c>
    </row>
    <row r="22" spans="19:25" x14ac:dyDescent="0.25">
      <c r="S22" t="s">
        <v>30</v>
      </c>
      <c r="T22" s="1">
        <f t="shared" si="6"/>
        <v>78.167605969999997</v>
      </c>
      <c r="U22" s="1">
        <f t="shared" si="3"/>
        <v>62.845938265000001</v>
      </c>
      <c r="V22" s="1">
        <v>57.21812302</v>
      </c>
      <c r="W22" s="1">
        <f t="shared" si="4"/>
        <v>52.138002419999999</v>
      </c>
      <c r="X22">
        <v>59.677301679999999</v>
      </c>
      <c r="Y22" s="1">
        <f t="shared" si="5"/>
        <v>62.708652069999999</v>
      </c>
    </row>
    <row r="23" spans="19:25" x14ac:dyDescent="0.25">
      <c r="S23" t="s">
        <v>31</v>
      </c>
      <c r="T23" s="1">
        <f t="shared" si="6"/>
        <v>75.56872156</v>
      </c>
      <c r="U23" s="1">
        <f t="shared" si="3"/>
        <v>59.371159030000001</v>
      </c>
      <c r="V23" s="1">
        <v>51.807467070000001</v>
      </c>
      <c r="W23" s="1">
        <f t="shared" si="4"/>
        <v>48.95962394</v>
      </c>
      <c r="X23">
        <v>59.677301679999999</v>
      </c>
      <c r="Y23" s="1">
        <f t="shared" si="5"/>
        <v>58.286695860000002</v>
      </c>
    </row>
    <row r="24" spans="19:25" x14ac:dyDescent="0.25">
      <c r="S24" t="s">
        <v>32</v>
      </c>
      <c r="T24" s="1">
        <f>W3</f>
        <v>79.476831279999999</v>
      </c>
      <c r="U24" s="1">
        <f>Y3</f>
        <v>60.715927045000001</v>
      </c>
      <c r="V24" s="1">
        <v>51.686735650000003</v>
      </c>
      <c r="W24" s="1">
        <f>V3</f>
        <v>50.886644599999997</v>
      </c>
      <c r="X24">
        <v>59.677301679999999</v>
      </c>
      <c r="Y24" s="1">
        <f>L3</f>
        <v>60.298112089999996</v>
      </c>
    </row>
    <row r="25" spans="19:25" x14ac:dyDescent="0.25">
      <c r="S25" t="s">
        <v>33</v>
      </c>
      <c r="T25" s="1">
        <f t="shared" ref="T25:T29" si="7">W4</f>
        <v>83.242172569999994</v>
      </c>
      <c r="U25" s="1">
        <f t="shared" ref="U25:U29" si="8">Y4</f>
        <v>66.292111625000004</v>
      </c>
      <c r="V25" s="1">
        <v>55.269513570000001</v>
      </c>
      <c r="W25" s="1">
        <f t="shared" ref="W25:W29" si="9">V4</f>
        <v>57.859551441199997</v>
      </c>
      <c r="X25">
        <v>59.677301679999999</v>
      </c>
      <c r="Y25" s="1">
        <f t="shared" ref="Y25:Y29" si="10">L4</f>
        <v>66.792543080000002</v>
      </c>
    </row>
    <row r="26" spans="19:25" x14ac:dyDescent="0.25">
      <c r="S26" t="s">
        <v>34</v>
      </c>
      <c r="T26" s="1">
        <f t="shared" si="7"/>
        <v>89.239886299999995</v>
      </c>
      <c r="U26" s="1">
        <f t="shared" si="8"/>
        <v>71.020705364999998</v>
      </c>
      <c r="V26" s="1">
        <v>60.618314839999996</v>
      </c>
      <c r="W26" s="1">
        <f t="shared" si="9"/>
        <v>64.857889343799997</v>
      </c>
      <c r="X26">
        <v>59.677301679999999</v>
      </c>
      <c r="Y26" s="1">
        <f t="shared" si="10"/>
        <v>74.103354850000002</v>
      </c>
    </row>
    <row r="27" spans="19:25" x14ac:dyDescent="0.25">
      <c r="S27" t="s">
        <v>35</v>
      </c>
      <c r="T27" s="1">
        <f t="shared" si="7"/>
        <v>92.281121429999999</v>
      </c>
      <c r="U27" s="1">
        <f t="shared" si="8"/>
        <v>75.557330719999996</v>
      </c>
      <c r="V27" s="1">
        <v>65.187817150000001</v>
      </c>
      <c r="W27" s="1">
        <f t="shared" si="9"/>
        <v>70.112317787099997</v>
      </c>
      <c r="X27">
        <v>59.677301679999999</v>
      </c>
      <c r="Y27" s="1">
        <f t="shared" si="10"/>
        <v>80.413997260000002</v>
      </c>
    </row>
    <row r="28" spans="19:25" x14ac:dyDescent="0.25">
      <c r="S28" t="s">
        <v>12</v>
      </c>
      <c r="T28" s="1">
        <f t="shared" si="7"/>
        <v>94.533628930000006</v>
      </c>
      <c r="U28" s="1">
        <f t="shared" si="8"/>
        <v>79.373477804999993</v>
      </c>
      <c r="V28" s="1">
        <v>71.310947729999995</v>
      </c>
      <c r="W28" s="1">
        <f t="shared" si="9"/>
        <v>74.014001095099999</v>
      </c>
      <c r="X28">
        <v>59.677301679999999</v>
      </c>
      <c r="Y28" s="1">
        <f t="shared" si="10"/>
        <v>81.868455510000004</v>
      </c>
    </row>
    <row r="29" spans="19:25" x14ac:dyDescent="0.25">
      <c r="S29" t="s">
        <v>36</v>
      </c>
      <c r="T29" s="1">
        <f t="shared" si="7"/>
        <v>95.370413889999995</v>
      </c>
      <c r="U29" s="1">
        <f t="shared" si="8"/>
        <v>84.167431614999998</v>
      </c>
      <c r="V29" s="1">
        <v>76.111958009999995</v>
      </c>
      <c r="W29" s="1">
        <f t="shared" si="9"/>
        <v>76.206438257299993</v>
      </c>
      <c r="X29">
        <v>59.677301679999999</v>
      </c>
      <c r="Y29" s="1">
        <f t="shared" si="10"/>
        <v>85.414353180000006</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0A3FBAC5D8444BB61A1D326C31EA2" ma:contentTypeVersion="13" ma:contentTypeDescription="Create a new document." ma:contentTypeScope="" ma:versionID="dee89a84d6a2db31fc5cea7fc1ac4c0d">
  <xsd:schema xmlns:xsd="http://www.w3.org/2001/XMLSchema" xmlns:xs="http://www.w3.org/2001/XMLSchema" xmlns:p="http://schemas.microsoft.com/office/2006/metadata/properties" xmlns:ns2="5741c455-c65e-4983-a6ae-63a7b6d11f95" xmlns:ns3="81fdb7c0-a6cf-4510-a70b-fd44db3cf6e4" targetNamespace="http://schemas.microsoft.com/office/2006/metadata/properties" ma:root="true" ma:fieldsID="0f63e96a3dff63ba04f83daa359c05c1" ns2:_="" ns3:_="">
    <xsd:import namespace="5741c455-c65e-4983-a6ae-63a7b6d11f95"/>
    <xsd:import namespace="81fdb7c0-a6cf-4510-a70b-fd44db3cf6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41c455-c65e-4983-a6ae-63a7b6d11f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fdb7c0-a6cf-4510-a70b-fd44db3cf6e4"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E6878E-F211-4FEB-BF77-F6E71D47DBA6}"/>
</file>

<file path=customXml/itemProps2.xml><?xml version="1.0" encoding="utf-8"?>
<ds:datastoreItem xmlns:ds="http://schemas.openxmlformats.org/officeDocument/2006/customXml" ds:itemID="{C806BEA9-6770-4508-A255-2B25FECEDC31}"/>
</file>

<file path=customXml/itemProps3.xml><?xml version="1.0" encoding="utf-8"?>
<ds:datastoreItem xmlns:ds="http://schemas.openxmlformats.org/officeDocument/2006/customXml" ds:itemID="{53C45EC0-5061-480C-9D35-AC04442562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About</vt:lpstr>
      <vt:lpstr>1.GraphWindErosionProtection</vt:lpstr>
      <vt:lpstr>About!_Hlk46497112</vt:lpstr>
      <vt:lpstr>About!_Hlk46832721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Williams, Kristen (L&amp;W, Black Mountain)</dc:creator>
  <cp:lastModifiedBy>Williams, Kristen (L&amp;W, Black Mountain)</cp:lastModifiedBy>
  <dcterms:created xsi:type="dcterms:W3CDTF">2021-11-11T00:47:36Z</dcterms:created>
  <dcterms:modified xsi:type="dcterms:W3CDTF">2021-11-11T00:48:51Z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0x010100FA70A3FBAC5D8444BB61A1D326C31EA2</vt:lpwstr>
  </property>
</Properties>
</file>