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Working Documents and Drafts\Basin Plan Division\Eco-hydrology Analysis Branch\Projects\Modelling\Northern Basin Review\Amendment political stuff\Data Release - Modellers Folder\"/>
    </mc:Choice>
  </mc:AlternateContent>
  <bookViews>
    <workbookView xWindow="0" yWindow="0" windowWidth="27315" windowHeight="10290" activeTab="1"/>
  </bookViews>
  <sheets>
    <sheet name="Caveat" sheetId="6" r:id="rId1"/>
    <sheet name="Map" sheetId="7" r:id="rId2"/>
    <sheet name="Notes" sheetId="5" r:id="rId3"/>
    <sheet name="Northern Basin Apportionment" sheetId="1" r:id="rId4"/>
    <sheet name="Condamine-Balonne Apportionment" sheetId="3"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18" i="1"/>
  <c r="F11" i="1"/>
  <c r="F15" i="1"/>
  <c r="F16" i="1"/>
  <c r="F17" i="1"/>
  <c r="F14" i="1"/>
  <c r="F13" i="1"/>
  <c r="F6" i="1"/>
  <c r="F7" i="1"/>
  <c r="F8" i="1"/>
  <c r="F9" i="1"/>
  <c r="F10" i="1"/>
  <c r="F5" i="1"/>
  <c r="F20" i="1" l="1"/>
  <c r="L12" i="3" l="1"/>
  <c r="H12" i="3" l="1"/>
  <c r="I12" i="3"/>
  <c r="J12" i="3"/>
  <c r="K12" i="3"/>
  <c r="G12" i="3" l="1"/>
</calcChain>
</file>

<file path=xl/sharedStrings.xml><?xml version="1.0" encoding="utf-8"?>
<sst xmlns="http://schemas.openxmlformats.org/spreadsheetml/2006/main" count="113" uniqueCount="67">
  <si>
    <t>SDL Resource Unit/Catchment</t>
  </si>
  <si>
    <t>QUEENSLAND</t>
  </si>
  <si>
    <t>Paroo</t>
  </si>
  <si>
    <t>Warrego</t>
  </si>
  <si>
    <t>Nebine</t>
  </si>
  <si>
    <t>Moonie</t>
  </si>
  <si>
    <t>Condamine-Balonne</t>
  </si>
  <si>
    <t>Queensland Border Rivers</t>
  </si>
  <si>
    <t>Queensland Total</t>
  </si>
  <si>
    <t>NEW SOUTH WALES</t>
  </si>
  <si>
    <t>Intersecting Streams</t>
  </si>
  <si>
    <t>Gwydir</t>
  </si>
  <si>
    <t>NSW Border Rivers</t>
  </si>
  <si>
    <t>Namoi</t>
  </si>
  <si>
    <t>Macquarie-Castlereagh</t>
  </si>
  <si>
    <t>Barwon-Darling</t>
  </si>
  <si>
    <t>NSW Total</t>
  </si>
  <si>
    <t>TOTAL</t>
  </si>
  <si>
    <t>In-Valley Reduction Target (GL)</t>
  </si>
  <si>
    <t>Local Component</t>
  </si>
  <si>
    <t xml:space="preserve">Shared Component </t>
  </si>
  <si>
    <t>Total</t>
  </si>
  <si>
    <t>Sub-Region</t>
  </si>
  <si>
    <t>RECOVERED WATER (GL)</t>
  </si>
  <si>
    <t>Scenario D — 65 GL</t>
  </si>
  <si>
    <t>Scenario E — 90 GL</t>
  </si>
  <si>
    <t>Scenario C — 100 GL</t>
  </si>
  <si>
    <t>Scenario G — 115 GL</t>
  </si>
  <si>
    <t>Scenario B — 142 GL</t>
  </si>
  <si>
    <t>Scenario A — 151 GL</t>
  </si>
  <si>
    <t>U/S Beardmore</t>
  </si>
  <si>
    <t>St George</t>
  </si>
  <si>
    <t>Lower Balonne</t>
  </si>
  <si>
    <t>St George to B1 — Water Harvesters</t>
  </si>
  <si>
    <t>St George to B1 — OLF &amp; FPH</t>
  </si>
  <si>
    <t>Narran — Water Harvesters</t>
  </si>
  <si>
    <t>Narran — OLF &amp; FPH</t>
  </si>
  <si>
    <t>LBF — Water Harvesters</t>
  </si>
  <si>
    <t>LBF — OLF &amp; FPH</t>
  </si>
  <si>
    <t>TOTAL (GL)</t>
  </si>
  <si>
    <t>Entitilment Types</t>
  </si>
  <si>
    <t>100% unregulated</t>
  </si>
  <si>
    <t>100% regulated</t>
  </si>
  <si>
    <t>11.6% regulated, 88.4% unregulated</t>
  </si>
  <si>
    <t>54.7% regulated, 45.7% unregulated</t>
  </si>
  <si>
    <t>Scenario I - 345 GL</t>
  </si>
  <si>
    <t>100% regulated (does not apply to Scenario I)</t>
  </si>
  <si>
    <t>Scenario I is unique as there is 4GL (17%) of unregulated recovery in the Namoi and 4GL (4%) of regulated recovery in the Condamine-Balonne upstream of Beardmore</t>
  </si>
  <si>
    <t xml:space="preserve">100% unregulated (does not apply to Scenario I &amp;J ) </t>
  </si>
  <si>
    <t>In Scenario J there is 4GL (3.5%) of regulated recovery in the Condamine-Balonne upstream of Beardmore and Namoi recovery is 100% regulated</t>
  </si>
  <si>
    <t>Scenario J -321 GL</t>
  </si>
  <si>
    <t>Scenario K is unique as the in-valley reduction tagrets have been modified compared to all other scenarios</t>
  </si>
  <si>
    <t>Scenario K -320 GL</t>
  </si>
  <si>
    <t>Basin Plan Modelling</t>
  </si>
  <si>
    <t>NBR Phase II</t>
  </si>
  <si>
    <t>NBR Phase III</t>
  </si>
  <si>
    <t>OLF = Overland flow,    FPH = Floodplain harvesting, B1 = Bifurcation one, LBF = Lower Balonne Floodplain</t>
  </si>
  <si>
    <t>Benchmark Scenario - 390 GL  (971)</t>
  </si>
  <si>
    <t xml:space="preserve">Scenario C - 350 GL (1090) </t>
  </si>
  <si>
    <t>Scenario B - 390 GL (1089)</t>
  </si>
  <si>
    <t>Scenario A - 415 GL (1108)</t>
  </si>
  <si>
    <t>Scenario D - 278 GL (1114)</t>
  </si>
  <si>
    <t>Scenario E - 320 GL (1112)</t>
  </si>
  <si>
    <t>Scenario I - 345 GL (1103)</t>
  </si>
  <si>
    <t>Scenario J - 321 GL (1115)</t>
  </si>
  <si>
    <t>Scenario K - 320 GL (1117)</t>
  </si>
  <si>
    <t>Scenario G - 320 GL (1114)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</si>
</sst>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b/>
      <sz val="10"/>
      <color theme="1"/>
      <name val="Arial"/>
      <family val="2"/>
    </font>
    <font>
      <b/>
      <sz val="12"/>
      <color rgb="FF000000"/>
      <name val="Calibri"/>
      <family val="2"/>
    </font>
    <font>
      <sz val="14"/>
      <color rgb="FF000000"/>
      <name val="Calibri"/>
      <family val="2"/>
    </font>
    <font>
      <sz val="12"/>
      <color rgb="FF00000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65">
    <border>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7">
    <xf numFmtId="0" fontId="0" fillId="0" borderId="0" xfId="0"/>
    <xf numFmtId="0" fontId="0" fillId="3" borderId="0" xfId="0" applyFill="1"/>
    <xf numFmtId="0" fontId="0" fillId="3" borderId="0" xfId="0" applyFill="1" applyAlignment="1">
      <alignment wrapText="1"/>
    </xf>
    <xf numFmtId="164" fontId="0" fillId="5" borderId="0" xfId="0" applyNumberFormat="1" applyFill="1" applyBorder="1" applyAlignment="1">
      <alignment horizontal="center" vertical="center"/>
    </xf>
    <xf numFmtId="164" fontId="0" fillId="5" borderId="15" xfId="0" applyNumberFormat="1" applyFill="1" applyBorder="1" applyAlignment="1">
      <alignment horizontal="center" vertical="center"/>
    </xf>
    <xf numFmtId="164" fontId="0" fillId="5" borderId="21" xfId="0" applyNumberFormat="1" applyFill="1" applyBorder="1" applyAlignment="1">
      <alignment horizontal="center" vertical="center"/>
    </xf>
    <xf numFmtId="164" fontId="1" fillId="5" borderId="22" xfId="0" applyNumberFormat="1" applyFont="1" applyFill="1" applyBorder="1" applyAlignment="1">
      <alignment horizontal="center" vertical="center"/>
    </xf>
    <xf numFmtId="164" fontId="1" fillId="5" borderId="23" xfId="0" applyNumberFormat="1" applyFont="1" applyFill="1" applyBorder="1" applyAlignment="1">
      <alignment horizontal="center" vertical="center"/>
    </xf>
    <xf numFmtId="164" fontId="1" fillId="5" borderId="24" xfId="0" applyNumberFormat="1" applyFont="1" applyFill="1" applyBorder="1" applyAlignment="1">
      <alignment horizontal="center" vertical="center"/>
    </xf>
    <xf numFmtId="164" fontId="0" fillId="5" borderId="25" xfId="0" applyNumberFormat="1" applyFill="1" applyBorder="1" applyAlignment="1">
      <alignment horizontal="center" vertical="center"/>
    </xf>
    <xf numFmtId="164" fontId="0" fillId="5" borderId="26" xfId="0" applyNumberFormat="1" applyFill="1" applyBorder="1" applyAlignment="1">
      <alignment horizontal="center" vertical="center"/>
    </xf>
    <xf numFmtId="164" fontId="0" fillId="5" borderId="27" xfId="0" applyNumberFormat="1" applyFill="1" applyBorder="1" applyAlignment="1">
      <alignment horizontal="center" vertical="center"/>
    </xf>
    <xf numFmtId="164" fontId="0" fillId="5" borderId="8" xfId="0" applyNumberFormat="1" applyFill="1" applyBorder="1" applyAlignment="1">
      <alignment horizontal="center" vertical="center"/>
    </xf>
    <xf numFmtId="164" fontId="0" fillId="5" borderId="9" xfId="0" applyNumberFormat="1" applyFill="1" applyBorder="1" applyAlignment="1">
      <alignment horizontal="center" vertical="center"/>
    </xf>
    <xf numFmtId="164" fontId="0" fillId="5" borderId="10" xfId="0" applyNumberFormat="1" applyFill="1" applyBorder="1" applyAlignment="1">
      <alignment horizontal="center" vertical="center"/>
    </xf>
    <xf numFmtId="0" fontId="0" fillId="4" borderId="13" xfId="0" applyFill="1" applyBorder="1" applyAlignment="1">
      <alignment wrapText="1"/>
    </xf>
    <xf numFmtId="0" fontId="0" fillId="4" borderId="20" xfId="0" applyFill="1" applyBorder="1" applyAlignment="1">
      <alignment wrapText="1"/>
    </xf>
    <xf numFmtId="0" fontId="1" fillId="4" borderId="18" xfId="0" applyFont="1" applyFill="1" applyBorder="1" applyAlignment="1">
      <alignment wrapText="1"/>
    </xf>
    <xf numFmtId="164" fontId="1" fillId="4" borderId="7" xfId="0" applyNumberFormat="1" applyFont="1" applyFill="1" applyBorder="1" applyAlignment="1">
      <alignment horizontal="center" vertical="center"/>
    </xf>
    <xf numFmtId="0" fontId="0" fillId="4" borderId="12" xfId="0" applyFill="1" applyBorder="1" applyAlignment="1">
      <alignment wrapText="1"/>
    </xf>
    <xf numFmtId="164" fontId="0" fillId="5" borderId="29" xfId="0" applyNumberFormat="1" applyFill="1" applyBorder="1" applyAlignment="1">
      <alignment horizontal="center" vertical="center"/>
    </xf>
    <xf numFmtId="164" fontId="0" fillId="5" borderId="30" xfId="0" applyNumberFormat="1" applyFill="1" applyBorder="1" applyAlignment="1">
      <alignment horizontal="center" vertical="center"/>
    </xf>
    <xf numFmtId="164" fontId="1" fillId="5" borderId="31" xfId="0" applyNumberFormat="1" applyFont="1" applyFill="1" applyBorder="1" applyAlignment="1">
      <alignment horizontal="center" vertical="center"/>
    </xf>
    <xf numFmtId="0" fontId="1" fillId="4" borderId="33" xfId="0" applyFont="1" applyFill="1" applyBorder="1" applyAlignment="1">
      <alignment wrapText="1"/>
    </xf>
    <xf numFmtId="164" fontId="0" fillId="5" borderId="34" xfId="0" applyNumberFormat="1" applyFill="1" applyBorder="1" applyAlignment="1">
      <alignment horizontal="center" vertical="center"/>
    </xf>
    <xf numFmtId="164" fontId="0" fillId="5" borderId="35" xfId="0" applyNumberFormat="1" applyFill="1" applyBorder="1" applyAlignment="1">
      <alignment horizontal="center" vertical="center"/>
    </xf>
    <xf numFmtId="164" fontId="1" fillId="5" borderId="36" xfId="0" applyNumberFormat="1" applyFont="1" applyFill="1" applyBorder="1" applyAlignment="1">
      <alignment horizontal="center" vertical="center"/>
    </xf>
    <xf numFmtId="164" fontId="0" fillId="5" borderId="37" xfId="0" applyNumberFormat="1" applyFill="1" applyBorder="1" applyAlignment="1">
      <alignment horizontal="center" vertical="center"/>
    </xf>
    <xf numFmtId="164" fontId="0" fillId="5" borderId="38" xfId="0" applyNumberFormat="1" applyFill="1" applyBorder="1" applyAlignment="1">
      <alignment horizontal="center" vertical="center"/>
    </xf>
    <xf numFmtId="164" fontId="1" fillId="4" borderId="32" xfId="0" applyNumberFormat="1" applyFont="1" applyFill="1" applyBorder="1" applyAlignment="1">
      <alignment horizontal="center" vertical="center"/>
    </xf>
    <xf numFmtId="0" fontId="0" fillId="4" borderId="1" xfId="0" applyFill="1" applyBorder="1" applyAlignment="1">
      <alignment horizontal="left" vertical="center"/>
    </xf>
    <xf numFmtId="0" fontId="0" fillId="4" borderId="4" xfId="0" applyFill="1" applyBorder="1" applyAlignment="1">
      <alignment horizontal="left" vertical="center"/>
    </xf>
    <xf numFmtId="0" fontId="1" fillId="4" borderId="3" xfId="0" applyFont="1" applyFill="1" applyBorder="1" applyAlignment="1">
      <alignment horizontal="left" vertical="center"/>
    </xf>
    <xf numFmtId="164" fontId="1" fillId="4" borderId="31" xfId="0" applyNumberFormat="1" applyFont="1" applyFill="1" applyBorder="1" applyAlignment="1">
      <alignment horizontal="center" vertical="center"/>
    </xf>
    <xf numFmtId="164" fontId="1" fillId="4" borderId="23" xfId="0" applyNumberFormat="1" applyFont="1" applyFill="1" applyBorder="1" applyAlignment="1">
      <alignment horizontal="center" vertical="center"/>
    </xf>
    <xf numFmtId="164" fontId="1" fillId="4" borderId="36"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164" fontId="1" fillId="4" borderId="24" xfId="0" applyNumberFormat="1" applyFont="1" applyFill="1" applyBorder="1" applyAlignment="1">
      <alignment horizontal="center" vertical="center"/>
    </xf>
    <xf numFmtId="0" fontId="1" fillId="4" borderId="44" xfId="0" applyFont="1" applyFill="1" applyBorder="1" applyAlignment="1">
      <alignment horizontal="left" vertical="center"/>
    </xf>
    <xf numFmtId="0" fontId="0" fillId="4" borderId="45" xfId="0" applyFill="1" applyBorder="1" applyAlignment="1">
      <alignment horizontal="left" vertical="center"/>
    </xf>
    <xf numFmtId="0" fontId="0" fillId="4" borderId="51" xfId="0" applyFill="1" applyBorder="1" applyAlignment="1">
      <alignment wrapText="1"/>
    </xf>
    <xf numFmtId="164" fontId="0" fillId="5" borderId="4" xfId="0" applyNumberFormat="1" applyFill="1" applyBorder="1" applyAlignment="1">
      <alignment horizontal="center" vertical="center"/>
    </xf>
    <xf numFmtId="164" fontId="0" fillId="5" borderId="52" xfId="0" applyNumberFormat="1" applyFill="1" applyBorder="1" applyAlignment="1">
      <alignment horizontal="center" vertical="center"/>
    </xf>
    <xf numFmtId="164" fontId="1" fillId="4" borderId="44" xfId="0" applyNumberFormat="1" applyFont="1" applyFill="1" applyBorder="1" applyAlignment="1">
      <alignment horizontal="center" vertical="center"/>
    </xf>
    <xf numFmtId="164" fontId="0" fillId="5" borderId="45" xfId="0" applyNumberFormat="1" applyFill="1" applyBorder="1" applyAlignment="1">
      <alignment horizontal="center" vertical="center"/>
    </xf>
    <xf numFmtId="164" fontId="1" fillId="5" borderId="44" xfId="0" applyNumberFormat="1" applyFont="1" applyFill="1" applyBorder="1" applyAlignment="1">
      <alignment horizontal="center" vertical="center"/>
    </xf>
    <xf numFmtId="164" fontId="0" fillId="4" borderId="43" xfId="0" applyNumberFormat="1" applyFill="1" applyBorder="1" applyAlignment="1">
      <alignment horizontal="center" vertical="center"/>
    </xf>
    <xf numFmtId="164" fontId="0" fillId="4" borderId="34" xfId="0" applyNumberFormat="1" applyFill="1" applyBorder="1" applyAlignment="1">
      <alignment horizontal="center" vertical="center"/>
    </xf>
    <xf numFmtId="164" fontId="0" fillId="3" borderId="0" xfId="0" applyNumberFormat="1" applyFill="1"/>
    <xf numFmtId="164" fontId="0" fillId="4" borderId="38" xfId="0" applyNumberFormat="1" applyFill="1" applyBorder="1" applyAlignment="1">
      <alignment horizontal="center" vertical="center"/>
    </xf>
    <xf numFmtId="164" fontId="1" fillId="4" borderId="41" xfId="0" applyNumberFormat="1" applyFont="1" applyFill="1" applyBorder="1" applyAlignment="1">
      <alignment horizontal="center" vertical="center"/>
    </xf>
    <xf numFmtId="164" fontId="1" fillId="4" borderId="49" xfId="0" applyNumberFormat="1" applyFont="1" applyFill="1" applyBorder="1" applyAlignment="1">
      <alignment horizontal="center" vertical="center"/>
    </xf>
    <xf numFmtId="0" fontId="0" fillId="6" borderId="0" xfId="0" applyFill="1"/>
    <xf numFmtId="0" fontId="0" fillId="3" borderId="0" xfId="0" applyFill="1" applyAlignment="1">
      <alignment horizontal="center"/>
    </xf>
    <xf numFmtId="0" fontId="0" fillId="4" borderId="38" xfId="0" applyFill="1" applyBorder="1" applyAlignment="1">
      <alignment horizontal="left" vertical="center" wrapText="1"/>
    </xf>
    <xf numFmtId="0" fontId="0" fillId="4" borderId="34" xfId="0" applyFill="1" applyBorder="1" applyAlignment="1">
      <alignment horizontal="left" vertical="center" wrapText="1"/>
    </xf>
    <xf numFmtId="0" fontId="0" fillId="4" borderId="36" xfId="0" applyFill="1" applyBorder="1" applyAlignment="1">
      <alignment horizontal="left" vertical="center" wrapText="1"/>
    </xf>
    <xf numFmtId="0" fontId="0" fillId="4" borderId="11" xfId="0" applyFill="1" applyBorder="1" applyAlignment="1">
      <alignment horizontal="left" vertical="center" wrapText="1"/>
    </xf>
    <xf numFmtId="0" fontId="0" fillId="4" borderId="14" xfId="0" applyFill="1" applyBorder="1" applyAlignment="1">
      <alignment horizontal="left" vertical="center" wrapText="1"/>
    </xf>
    <xf numFmtId="0" fontId="0" fillId="4" borderId="17" xfId="0" applyFill="1" applyBorder="1" applyAlignment="1">
      <alignment horizontal="left" vertical="center" wrapText="1"/>
    </xf>
    <xf numFmtId="0" fontId="3" fillId="4" borderId="16" xfId="0" applyFont="1" applyFill="1" applyBorder="1" applyAlignment="1">
      <alignment horizontal="center" vertical="center" wrapText="1"/>
    </xf>
    <xf numFmtId="1" fontId="5" fillId="4" borderId="56" xfId="0" applyNumberFormat="1" applyFont="1" applyFill="1" applyBorder="1" applyAlignment="1">
      <alignment horizontal="center" vertical="center" wrapText="1"/>
    </xf>
    <xf numFmtId="1" fontId="5" fillId="4" borderId="57" xfId="0" applyNumberFormat="1" applyFont="1" applyFill="1" applyBorder="1" applyAlignment="1">
      <alignment horizontal="center" vertical="center" wrapText="1"/>
    </xf>
    <xf numFmtId="0" fontId="5" fillId="4" borderId="57" xfId="0" applyFont="1" applyFill="1" applyBorder="1" applyAlignment="1">
      <alignment vertical="center" wrapText="1"/>
    </xf>
    <xf numFmtId="1" fontId="3" fillId="4" borderId="57" xfId="0" applyNumberFormat="1" applyFont="1" applyFill="1" applyBorder="1" applyAlignment="1">
      <alignment horizontal="center" vertical="center" wrapText="1"/>
    </xf>
    <xf numFmtId="164" fontId="0" fillId="0" borderId="29" xfId="0" applyNumberFormat="1" applyFill="1" applyBorder="1" applyAlignment="1">
      <alignment horizontal="center" vertical="center"/>
    </xf>
    <xf numFmtId="164" fontId="0" fillId="0" borderId="0" xfId="0" applyNumberFormat="1" applyFill="1" applyBorder="1" applyAlignment="1">
      <alignment horizontal="center" vertical="center"/>
    </xf>
    <xf numFmtId="164" fontId="0" fillId="0" borderId="34" xfId="0" applyNumberFormat="1" applyFill="1" applyBorder="1" applyAlignment="1">
      <alignment horizontal="center" vertical="center"/>
    </xf>
    <xf numFmtId="164" fontId="1" fillId="4" borderId="28" xfId="0" applyNumberFormat="1" applyFont="1" applyFill="1" applyBorder="1" applyAlignment="1">
      <alignment horizontal="center" vertical="center"/>
    </xf>
    <xf numFmtId="164" fontId="1" fillId="4" borderId="6" xfId="0" applyNumberFormat="1" applyFont="1" applyFill="1" applyBorder="1" applyAlignment="1">
      <alignment horizontal="center" vertical="center"/>
    </xf>
    <xf numFmtId="1" fontId="0" fillId="6" borderId="0" xfId="0" applyNumberFormat="1" applyFill="1"/>
    <xf numFmtId="0" fontId="4" fillId="4" borderId="0" xfId="0" applyFont="1" applyFill="1" applyBorder="1" applyAlignment="1">
      <alignment horizontal="center" vertical="center"/>
    </xf>
    <xf numFmtId="0" fontId="1" fillId="3" borderId="0" xfId="0" applyFont="1" applyFill="1"/>
    <xf numFmtId="164" fontId="1" fillId="4" borderId="5" xfId="0" applyNumberFormat="1" applyFont="1" applyFill="1" applyBorder="1" applyAlignment="1">
      <alignment horizontal="center" vertical="center"/>
    </xf>
    <xf numFmtId="164" fontId="1" fillId="4" borderId="50" xfId="0" applyNumberFormat="1" applyFont="1" applyFill="1" applyBorder="1" applyAlignment="1">
      <alignment horizontal="center" vertical="center"/>
    </xf>
    <xf numFmtId="0" fontId="0" fillId="2" borderId="0" xfId="0" applyFill="1"/>
    <xf numFmtId="164" fontId="0" fillId="5" borderId="61" xfId="0" applyNumberFormat="1" applyFill="1" applyBorder="1" applyAlignment="1">
      <alignment horizontal="center" vertical="center"/>
    </xf>
    <xf numFmtId="0" fontId="0" fillId="4" borderId="15" xfId="0" applyFill="1" applyBorder="1" applyAlignment="1">
      <alignment horizontal="center" vertical="top" wrapText="1"/>
    </xf>
    <xf numFmtId="0" fontId="0" fillId="4" borderId="21" xfId="0" applyFill="1" applyBorder="1" applyAlignment="1">
      <alignment horizontal="center" vertical="top" wrapText="1"/>
    </xf>
    <xf numFmtId="0" fontId="0" fillId="4" borderId="22" xfId="0" applyFill="1" applyBorder="1" applyAlignment="1">
      <alignment horizontal="center" vertical="top" wrapText="1"/>
    </xf>
    <xf numFmtId="0" fontId="0" fillId="4" borderId="24" xfId="0" applyFill="1" applyBorder="1" applyAlignment="1">
      <alignment horizontal="center" vertical="top" wrapText="1"/>
    </xf>
    <xf numFmtId="0" fontId="0" fillId="4" borderId="8" xfId="0" applyFill="1" applyBorder="1" applyAlignment="1">
      <alignment horizontal="center" vertical="top" wrapText="1"/>
    </xf>
    <xf numFmtId="0" fontId="0" fillId="4" borderId="10" xfId="0" applyFill="1" applyBorder="1" applyAlignment="1">
      <alignment horizontal="center" vertical="top" wrapText="1"/>
    </xf>
    <xf numFmtId="0" fontId="1" fillId="4" borderId="11"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1" fillId="4" borderId="8" xfId="0" applyFont="1" applyFill="1" applyBorder="1" applyAlignment="1">
      <alignment horizontal="center" vertical="center"/>
    </xf>
    <xf numFmtId="0" fontId="1" fillId="4" borderId="39"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8"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0" fillId="4" borderId="42" xfId="0" applyFill="1" applyBorder="1" applyAlignment="1">
      <alignment horizontal="center" vertical="center" textRotation="90"/>
    </xf>
    <xf numFmtId="0" fontId="0" fillId="4" borderId="29" xfId="0" applyFill="1" applyBorder="1" applyAlignment="1">
      <alignment horizontal="center" vertical="center" textRotation="90"/>
    </xf>
    <xf numFmtId="0" fontId="0" fillId="4" borderId="31" xfId="0" applyFill="1" applyBorder="1" applyAlignment="1">
      <alignment horizontal="center" vertical="center" textRotation="90"/>
    </xf>
    <xf numFmtId="0" fontId="0" fillId="4" borderId="37" xfId="0" applyFill="1" applyBorder="1" applyAlignment="1">
      <alignment horizontal="center" vertical="center" textRotation="90"/>
    </xf>
    <xf numFmtId="0" fontId="0" fillId="4" borderId="46" xfId="0" applyFill="1" applyBorder="1" applyAlignment="1">
      <alignment horizontal="center" vertical="center" textRotation="90"/>
    </xf>
    <xf numFmtId="0" fontId="1" fillId="4" borderId="47" xfId="0" applyFont="1" applyFill="1" applyBorder="1" applyAlignment="1">
      <alignment horizontal="center" vertical="center"/>
    </xf>
    <xf numFmtId="0" fontId="1" fillId="4" borderId="48" xfId="0" applyFont="1" applyFill="1" applyBorder="1" applyAlignment="1">
      <alignment horizontal="center" vertical="center"/>
    </xf>
    <xf numFmtId="0" fontId="2" fillId="5" borderId="1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5" xfId="0" applyFont="1" applyFill="1" applyBorder="1" applyAlignment="1">
      <alignment horizontal="center"/>
    </xf>
    <xf numFmtId="0" fontId="2" fillId="5" borderId="6" xfId="0" applyFont="1" applyFill="1" applyBorder="1" applyAlignment="1">
      <alignment horizontal="center"/>
    </xf>
    <xf numFmtId="0" fontId="2" fillId="5" borderId="62" xfId="0" applyFont="1" applyFill="1" applyBorder="1" applyAlignment="1">
      <alignment horizontal="center"/>
    </xf>
    <xf numFmtId="0" fontId="2" fillId="5" borderId="63" xfId="0" applyFont="1" applyFill="1" applyBorder="1" applyAlignment="1">
      <alignment horizontal="center"/>
    </xf>
    <xf numFmtId="0" fontId="2" fillId="5" borderId="64" xfId="0" applyFont="1" applyFill="1" applyBorder="1" applyAlignment="1">
      <alignment horizontal="center"/>
    </xf>
    <xf numFmtId="0" fontId="0" fillId="8" borderId="0" xfId="0" applyFill="1" applyAlignment="1">
      <alignment horizontal="center" wrapText="1"/>
    </xf>
    <xf numFmtId="0" fontId="0" fillId="7" borderId="0" xfId="0" applyFill="1" applyAlignment="1">
      <alignment horizontal="center" wrapText="1"/>
    </xf>
    <xf numFmtId="0" fontId="2" fillId="5" borderId="7" xfId="0" applyFont="1" applyFill="1" applyBorder="1" applyAlignment="1">
      <alignment horizontal="center"/>
    </xf>
    <xf numFmtId="0" fontId="0" fillId="9" borderId="0" xfId="0" applyFill="1" applyAlignment="1">
      <alignment horizontal="center" wrapText="1"/>
    </xf>
    <xf numFmtId="0" fontId="3" fillId="4" borderId="55"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0" fillId="5" borderId="0" xfId="0" applyFill="1" applyAlignment="1">
      <alignment horizontal="center"/>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8" xfId="0" applyFont="1" applyFill="1" applyBorder="1" applyAlignment="1">
      <alignment horizontal="center" vertical="center" textRotation="90" wrapText="1"/>
    </xf>
    <xf numFmtId="0" fontId="5" fillId="4" borderId="59" xfId="0" applyFont="1" applyFill="1" applyBorder="1" applyAlignment="1">
      <alignment horizontal="center" vertical="center" textRotation="90" wrapText="1"/>
    </xf>
    <xf numFmtId="0" fontId="5" fillId="4" borderId="60" xfId="0" applyFont="1" applyFill="1" applyBorder="1" applyAlignment="1">
      <alignment horizontal="center" vertical="center" textRotation="90" wrapText="1"/>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BC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233363</xdr:colOff>
      <xdr:row>1</xdr:row>
      <xdr:rowOff>23814</xdr:rowOff>
    </xdr:from>
    <xdr:to>
      <xdr:col>18</xdr:col>
      <xdr:colOff>433388</xdr:colOff>
      <xdr:row>31</xdr:row>
      <xdr:rowOff>176214</xdr:rowOff>
    </xdr:to>
    <xdr:sp macro="" textlink="">
      <xdr:nvSpPr>
        <xdr:cNvPr id="2" name="TextBox 1"/>
        <xdr:cNvSpPr txBox="1"/>
      </xdr:nvSpPr>
      <xdr:spPr>
        <a:xfrm>
          <a:off x="881063" y="204789"/>
          <a:ext cx="11210925" cy="558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 Murray-Darling Basin Authority 2018 </a:t>
          </a:r>
        </a:p>
        <a:p>
          <a:r>
            <a:rPr lang="en-AU" sz="1100" b="1">
              <a:solidFill>
                <a:schemeClr val="dk1"/>
              </a:solidFill>
              <a:effectLst/>
              <a:latin typeface="+mn-lt"/>
              <a:ea typeface="+mn-ea"/>
              <a:cs typeface="+mn-cs"/>
            </a:rPr>
            <a:t>Ownership of intellectual property rights </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Unless otherwise noted, copyright (and any other intellectual property rights, if any) in this publication is owned by the Commonwealth of Australia (referred to as the Commonwealth).</a:t>
          </a:r>
        </a:p>
        <a:p>
          <a:r>
            <a:rPr lang="en-AU" sz="1100">
              <a:solidFill>
                <a:schemeClr val="dk1"/>
              </a:solidFill>
              <a:effectLst/>
              <a:latin typeface="+mn-lt"/>
              <a:ea typeface="+mn-ea"/>
              <a:cs typeface="+mn-cs"/>
            </a:rPr>
            <a:t> </a:t>
          </a:r>
        </a:p>
        <a:p>
          <a:r>
            <a:rPr lang="en-AU" sz="1100" b="1">
              <a:solidFill>
                <a:schemeClr val="dk1"/>
              </a:solidFill>
              <a:effectLst/>
              <a:latin typeface="+mn-lt"/>
              <a:ea typeface="+mn-ea"/>
              <a:cs typeface="+mn-cs"/>
            </a:rPr>
            <a:t>Creative Commons licence </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All material in this publication is licensed under a Creative Commons Attribution 4.0 International Licence except content supplied by third parties, logos and the Commonwealth Coat of Arms. </a:t>
          </a:r>
        </a:p>
        <a:p>
          <a:r>
            <a:rPr lang="en-AU" sz="1100">
              <a:solidFill>
                <a:schemeClr val="dk1"/>
              </a:solidFill>
              <a:effectLst/>
              <a:latin typeface="+mn-lt"/>
              <a:ea typeface="+mn-ea"/>
              <a:cs typeface="+mn-cs"/>
            </a:rPr>
            <a:t>Inquiries about the licence and any use of this document should be emailed to </a:t>
          </a:r>
          <a:r>
            <a:rPr lang="en-AU" sz="1100" u="sng">
              <a:solidFill>
                <a:schemeClr val="dk1"/>
              </a:solidFill>
              <a:effectLst/>
              <a:latin typeface="+mn-lt"/>
              <a:ea typeface="+mn-ea"/>
              <a:cs typeface="+mn-cs"/>
              <a:hlinkClick xmlns:r="http://schemas.openxmlformats.org/officeDocument/2006/relationships" r:id=""/>
            </a:rPr>
            <a:t>communications@mdba.gov.au</a:t>
          </a:r>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 </a:t>
          </a:r>
        </a:p>
        <a:p>
          <a:r>
            <a:rPr lang="en-AU" sz="1100" b="1">
              <a:solidFill>
                <a:schemeClr val="dk1"/>
              </a:solidFill>
              <a:effectLst/>
              <a:latin typeface="+mn-lt"/>
              <a:ea typeface="+mn-ea"/>
              <a:cs typeface="+mn-cs"/>
            </a:rPr>
            <a:t>Cataloguing data </a:t>
          </a: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publication (and any material sourced from it) should be attributed as:</a:t>
          </a:r>
          <a:r>
            <a:rPr lang="en-AU" sz="1100" i="1">
              <a:solidFill>
                <a:schemeClr val="dk1"/>
              </a:solidFill>
              <a:effectLst/>
              <a:latin typeface="+mn-lt"/>
              <a:ea typeface="+mn-ea"/>
              <a:cs typeface="+mn-cs"/>
            </a:rPr>
            <a:t> Hydrological </a:t>
          </a:r>
          <a:r>
            <a:rPr lang="en-AU" sz="1100" i="1" baseline="0">
              <a:solidFill>
                <a:schemeClr val="dk1"/>
              </a:solidFill>
              <a:effectLst/>
              <a:latin typeface="+mn-lt"/>
              <a:ea typeface="+mn-ea"/>
              <a:cs typeface="+mn-cs"/>
            </a:rPr>
            <a:t>model data for the Northern Basin Reveiw</a:t>
          </a:r>
          <a:r>
            <a:rPr lang="en-AU" sz="1100">
              <a:solidFill>
                <a:schemeClr val="dk1"/>
              </a:solidFill>
              <a:effectLst/>
              <a:latin typeface="+mn-lt"/>
              <a:ea typeface="+mn-ea"/>
              <a:cs typeface="+mn-cs"/>
            </a:rPr>
            <a:t>, Murray-Darling Basin Authority Canberra, 2018. CC BY 4.0. </a:t>
          </a:r>
          <a:endParaRPr lang="en-AU">
            <a:effectLst/>
          </a:endParaRP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This publication is available at mdba.gov.au/publications. </a:t>
          </a:r>
        </a:p>
        <a:p>
          <a:r>
            <a:rPr lang="en-AU" sz="1100">
              <a:solidFill>
                <a:schemeClr val="dk1"/>
              </a:solidFill>
              <a:effectLst/>
              <a:latin typeface="+mn-lt"/>
              <a:ea typeface="+mn-ea"/>
              <a:cs typeface="+mn-cs"/>
            </a:rPr>
            <a:t>Murray-Darling Basin Authority</a:t>
          </a:r>
        </a:p>
        <a:p>
          <a:r>
            <a:rPr lang="en-AU" sz="1100">
              <a:solidFill>
                <a:schemeClr val="dk1"/>
              </a:solidFill>
              <a:effectLst/>
              <a:latin typeface="+mn-lt"/>
              <a:ea typeface="+mn-ea"/>
              <a:cs typeface="+mn-cs"/>
            </a:rPr>
            <a:t>Postal address GPO Box 1801 Canberra ACT 2601 </a:t>
          </a:r>
        </a:p>
        <a:p>
          <a:r>
            <a:rPr lang="en-AU" sz="1100">
              <a:solidFill>
                <a:schemeClr val="dk1"/>
              </a:solidFill>
              <a:effectLst/>
              <a:latin typeface="+mn-lt"/>
              <a:ea typeface="+mn-ea"/>
              <a:cs typeface="+mn-cs"/>
            </a:rPr>
            <a:t>Telephone (02) 6279 0100</a:t>
          </a:r>
        </a:p>
        <a:p>
          <a:r>
            <a:rPr lang="en-AU" sz="1100">
              <a:solidFill>
                <a:schemeClr val="dk1"/>
              </a:solidFill>
              <a:effectLst/>
              <a:latin typeface="+mn-lt"/>
              <a:ea typeface="+mn-ea"/>
              <a:cs typeface="+mn-cs"/>
            </a:rPr>
            <a:t>Web mdba.gov.au</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Australian Government acting through the Murray-Darling Basin Authority has exercised due care and skill in preparing and compiling the information and data in this publication. The information or data in this publication uses computer-based mathematical models. It is important to note that the models are dependent spatially and temporally on both the data available and the set up of each model.</a:t>
          </a:r>
          <a:r>
            <a:rPr lang="en-AU" sz="1100" i="1">
              <a:solidFill>
                <a:schemeClr val="dk1"/>
              </a:solidFill>
              <a:effectLst/>
              <a:latin typeface="+mn-lt"/>
              <a:ea typeface="+mn-ea"/>
              <a:cs typeface="+mn-cs"/>
            </a:rPr>
            <a:t> </a:t>
          </a:r>
          <a:r>
            <a:rPr lang="en-AU" sz="1100">
              <a:solidFill>
                <a:schemeClr val="dk1"/>
              </a:solidFill>
              <a:effectLst/>
              <a:latin typeface="+mn-lt"/>
              <a:ea typeface="+mn-ea"/>
              <a:cs typeface="+mn-cs"/>
            </a:rPr>
            <a:t>Notwithstanding, the Murray-Darling Basin Authority, its employees and advisers disclaim all liability, including liability for negligence and for any loss, damage, injury, expense or cost incurred by any person as a result of accessing, using or relying upon any of the information or data in this publication to the maximum extent permitted by law.</a:t>
          </a:r>
        </a:p>
        <a:p>
          <a:endParaRPr lang="en-AU"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242888</xdr:colOff>
      <xdr:row>87</xdr:row>
      <xdr:rowOff>159567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253788" cy="15904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1</xdr:row>
      <xdr:rowOff>114300</xdr:rowOff>
    </xdr:from>
    <xdr:to>
      <xdr:col>14</xdr:col>
      <xdr:colOff>604838</xdr:colOff>
      <xdr:row>35</xdr:row>
      <xdr:rowOff>71438</xdr:rowOff>
    </xdr:to>
    <xdr:sp macro="" textlink="">
      <xdr:nvSpPr>
        <xdr:cNvPr id="2" name="TextBox 1"/>
        <xdr:cNvSpPr txBox="1"/>
      </xdr:nvSpPr>
      <xdr:spPr>
        <a:xfrm>
          <a:off x="1457325" y="295275"/>
          <a:ext cx="8281988" cy="6110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The workbook</a:t>
          </a:r>
          <a:r>
            <a:rPr lang="en-AU" sz="1100" baseline="0"/>
            <a:t> details the apportionment of water recovery in Northern Basin Reveiw Hydrological Modelling.</a:t>
          </a:r>
        </a:p>
        <a:p>
          <a:endParaRPr lang="en-AU" sz="1100" baseline="0"/>
        </a:p>
        <a:p>
          <a:r>
            <a:rPr lang="en-AU" sz="1100">
              <a:solidFill>
                <a:schemeClr val="dk1"/>
              </a:solidFill>
              <a:effectLst/>
              <a:latin typeface="+mn-lt"/>
              <a:ea typeface="+mn-ea"/>
              <a:cs typeface="+mn-cs"/>
            </a:rPr>
            <a:t>MDBA advises that the modelling information released to support “The Basin Plan (referred as “the Plan” from here on)” is indicative only.  </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Users must be aware that: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1 </a:t>
          </a:r>
          <a:r>
            <a:rPr lang="en-AU" sz="1100">
              <a:solidFill>
                <a:schemeClr val="dk1"/>
              </a:solidFill>
              <a:effectLst/>
              <a:latin typeface="+mn-lt"/>
              <a:ea typeface="+mn-ea"/>
              <a:cs typeface="+mn-cs"/>
            </a:rPr>
            <a:t> If there are any conflicts between model results and the Plan, the Plan always takes precedence;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2 </a:t>
          </a:r>
          <a:r>
            <a:rPr lang="en-AU" sz="1100">
              <a:solidFill>
                <a:schemeClr val="dk1"/>
              </a:solidFill>
              <a:effectLst/>
              <a:latin typeface="+mn-lt"/>
              <a:ea typeface="+mn-ea"/>
              <a:cs typeface="+mn-cs"/>
            </a:rPr>
            <a:t> Models are complex computer based mathematical representations of river systems, management rules and water allocation arrangements.  The accuracy of models are dependent spatially and temporally on the data available for their calibration and validation, the range of climatic conditions for which this data is available, and whether model set up is fit for purpose.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3</a:t>
          </a:r>
          <a:r>
            <a:rPr lang="en-AU" sz="1100">
              <a:solidFill>
                <a:schemeClr val="dk1"/>
              </a:solidFill>
              <a:effectLst/>
              <a:latin typeface="+mn-lt"/>
              <a:ea typeface="+mn-ea"/>
              <a:cs typeface="+mn-cs"/>
            </a:rPr>
            <a:t>  Model results do not fully represent the Basin’s water resources as described in the Plan.  For example, interceptions are mostly not included in the models and models do not cover all diversions from the basin.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4 </a:t>
          </a:r>
          <a:r>
            <a:rPr lang="en-AU" sz="1100">
              <a:solidFill>
                <a:schemeClr val="dk1"/>
              </a:solidFill>
              <a:effectLst/>
              <a:latin typeface="+mn-lt"/>
              <a:ea typeface="+mn-ea"/>
              <a:cs typeface="+mn-cs"/>
            </a:rPr>
            <a:t> Model results do not fully represent the Basin’s environmental water requirements as described in the Plan.  For example, environmental water requirements of the Coorong, Lower Lakes and Murray Mouth and some of the high flow environmental water requirements are not explicitly modelled.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5 </a:t>
          </a:r>
          <a:r>
            <a:rPr lang="en-AU" sz="1100">
              <a:solidFill>
                <a:schemeClr val="dk1"/>
              </a:solidFill>
              <a:effectLst/>
              <a:latin typeface="+mn-lt"/>
              <a:ea typeface="+mn-ea"/>
              <a:cs typeface="+mn-cs"/>
            </a:rPr>
            <a:t> Limitations in the models and uncertainties in the model results mean that models are only one of the lines of evidence used by the MDBA.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6</a:t>
          </a:r>
          <a:r>
            <a:rPr lang="en-AU" sz="1100">
              <a:solidFill>
                <a:schemeClr val="dk1"/>
              </a:solidFill>
              <a:effectLst/>
              <a:latin typeface="+mn-lt"/>
              <a:ea typeface="+mn-ea"/>
              <a:cs typeface="+mn-cs"/>
            </a:rPr>
            <a:t>  Some information in these model output files may be covered by third party Intellectual Property, therefore before publishing of any results based on this work, MDBA should be consulted for appropriate acknowledgement of the Intellectual Property owners.  </a:t>
          </a:r>
        </a:p>
        <a:p>
          <a:r>
            <a:rPr lang="en-AU" sz="1100">
              <a:solidFill>
                <a:schemeClr val="dk1"/>
              </a:solidFill>
              <a:effectLst/>
              <a:latin typeface="+mn-lt"/>
              <a:ea typeface="+mn-ea"/>
              <a:cs typeface="+mn-cs"/>
            </a:rPr>
            <a:t> </a:t>
          </a:r>
        </a:p>
        <a:p>
          <a:r>
            <a:rPr lang="en-AU" sz="1100">
              <a:solidFill>
                <a:schemeClr val="dk1"/>
              </a:solidFill>
              <a:effectLst/>
              <a:latin typeface="+mn-lt"/>
              <a:ea typeface="+mn-ea"/>
              <a:cs typeface="+mn-cs"/>
            </a:rPr>
            <a:t>The views, opinions and conclusions expressed by the authors in this information resource are not necessarily those of the Murray-Darling Basin Authority or the Commonwealth. To the extent permitted by law, the Murray-Darling Basin Authority and the Commonwealth excludes all liability to any person for any consequences, including but not limited to all losses, damages, costs, expenses and any other compensation, arising directly or indirectly from using this information resource (in part or in whole) and any information or material contained within it. </a:t>
          </a:r>
        </a:p>
        <a:p>
          <a:endParaRPr lang="en-AU" sz="1100" baseline="0"/>
        </a:p>
        <a:p>
          <a:endParaRPr lang="en-AU" sz="1100" baseline="0"/>
        </a:p>
        <a:p>
          <a:endParaRPr lang="en-AU"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0" sqref="F40"/>
    </sheetView>
  </sheetViews>
  <sheetFormatPr defaultColWidth="9" defaultRowHeight="15" x14ac:dyDescent="0.25"/>
  <cols>
    <col min="1" max="16384" width="9" style="75"/>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W35" sqref="W35"/>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
  <sheetViews>
    <sheetView workbookViewId="0">
      <selection activeCell="E45" sqref="E45"/>
    </sheetView>
  </sheetViews>
  <sheetFormatPr defaultColWidth="9.140625" defaultRowHeight="15" x14ac:dyDescent="0.25"/>
  <cols>
    <col min="1" max="16384" width="9.140625" style="75"/>
  </cols>
  <sheetData/>
  <pageMargins left="0.70866141732283472" right="0.70866141732283472" top="0.74803149606299213" bottom="0.74803149606299213" header="0.31496062992125984" footer="0.31496062992125984"/>
  <pageSetup paperSize="8"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Q27"/>
  <sheetViews>
    <sheetView zoomScaleNormal="100" workbookViewId="0">
      <pane xSplit="2" topLeftCell="AE1" activePane="topRight" state="frozen"/>
      <selection pane="topRight" activeCell="Y4" sqref="Y4"/>
    </sheetView>
  </sheetViews>
  <sheetFormatPr defaultColWidth="9.140625" defaultRowHeight="15" x14ac:dyDescent="0.25"/>
  <cols>
    <col min="1" max="1" width="19" style="1" customWidth="1"/>
    <col min="2" max="2" width="22.85546875" style="1" customWidth="1"/>
    <col min="3" max="3" width="12.85546875" style="1" customWidth="1"/>
    <col min="4" max="4" width="3.140625" style="1" customWidth="1"/>
    <col min="5" max="5" width="13.28515625" style="1" customWidth="1"/>
    <col min="6" max="6" width="13" style="1" customWidth="1"/>
    <col min="7" max="7" width="15.7109375" style="1" customWidth="1"/>
    <col min="8" max="8" width="3.28515625" style="1" customWidth="1"/>
    <col min="9" max="9" width="13.28515625" style="1" customWidth="1"/>
    <col min="10" max="10" width="13" style="1" customWidth="1"/>
    <col min="11" max="11" width="15.7109375" style="1" customWidth="1"/>
    <col min="12" max="12" width="11.5703125" style="1" customWidth="1"/>
    <col min="13" max="13" width="11.85546875" style="1" customWidth="1"/>
    <col min="14" max="14" width="15.7109375" style="1" customWidth="1"/>
    <col min="15" max="15" width="11.7109375" style="1" customWidth="1"/>
    <col min="16" max="16" width="12.5703125" style="1" customWidth="1"/>
    <col min="17" max="17" width="15.7109375" style="1" customWidth="1"/>
    <col min="18" max="18" width="3.28515625" style="1" customWidth="1"/>
    <col min="19" max="19" width="12.28515625" style="1" customWidth="1"/>
    <col min="20" max="20" width="11.5703125" style="1" customWidth="1"/>
    <col min="21" max="21" width="15.7109375" style="1" customWidth="1"/>
    <col min="22" max="22" width="11.5703125" style="1" customWidth="1"/>
    <col min="23" max="23" width="13" style="1" customWidth="1"/>
    <col min="24" max="24" width="15.7109375" style="1" customWidth="1"/>
    <col min="25" max="25" width="11.85546875" style="1" customWidth="1"/>
    <col min="26" max="26" width="12.42578125" style="1" customWidth="1"/>
    <col min="27" max="27" width="15.7109375" style="1" customWidth="1"/>
    <col min="28" max="28" width="12.7109375" style="1" customWidth="1"/>
    <col min="29" max="29" width="12" style="1" customWidth="1"/>
    <col min="30" max="30" width="15.7109375" style="1" customWidth="1"/>
    <col min="31" max="31" width="12.7109375" style="1" customWidth="1"/>
    <col min="32" max="32" width="12" style="1" customWidth="1"/>
    <col min="33" max="36" width="15.7109375" style="1" customWidth="1"/>
    <col min="37" max="37" width="9.140625" style="1"/>
    <col min="38" max="38" width="19.85546875" style="1" customWidth="1"/>
    <col min="39" max="39" width="30.42578125" style="1" customWidth="1"/>
    <col min="40" max="40" width="31.85546875" style="1" customWidth="1"/>
    <col min="41" max="16384" width="9.140625" style="1"/>
  </cols>
  <sheetData>
    <row r="1" spans="1:43" ht="15.75" thickBot="1" x14ac:dyDescent="0.3"/>
    <row r="2" spans="1:43" ht="15.75" thickBot="1" x14ac:dyDescent="0.3">
      <c r="A2" s="95" t="s">
        <v>0</v>
      </c>
      <c r="B2" s="96"/>
      <c r="C2" s="101" t="s">
        <v>18</v>
      </c>
      <c r="E2" s="114" t="s">
        <v>53</v>
      </c>
      <c r="F2" s="115"/>
      <c r="G2" s="115"/>
      <c r="I2" s="114" t="s">
        <v>54</v>
      </c>
      <c r="J2" s="115"/>
      <c r="K2" s="115"/>
      <c r="L2" s="115"/>
      <c r="M2" s="115"/>
      <c r="N2" s="115"/>
      <c r="O2" s="115"/>
      <c r="P2" s="115"/>
      <c r="Q2" s="121"/>
      <c r="S2" s="116" t="s">
        <v>55</v>
      </c>
      <c r="T2" s="117"/>
      <c r="U2" s="117"/>
      <c r="V2" s="117"/>
      <c r="W2" s="117"/>
      <c r="X2" s="117"/>
      <c r="Y2" s="117"/>
      <c r="Z2" s="117"/>
      <c r="AA2" s="117"/>
      <c r="AB2" s="117"/>
      <c r="AC2" s="117"/>
      <c r="AD2" s="117"/>
      <c r="AE2" s="117"/>
      <c r="AF2" s="117"/>
      <c r="AG2" s="117"/>
      <c r="AH2" s="117"/>
      <c r="AI2" s="117"/>
      <c r="AJ2" s="118"/>
      <c r="AL2" s="86" t="s">
        <v>40</v>
      </c>
      <c r="AM2" s="87"/>
      <c r="AN2" s="83" t="s">
        <v>0</v>
      </c>
      <c r="AO2" s="53"/>
      <c r="AP2" s="53"/>
      <c r="AQ2" s="53"/>
    </row>
    <row r="3" spans="1:43" ht="30" customHeight="1" thickBot="1" x14ac:dyDescent="0.3">
      <c r="A3" s="97"/>
      <c r="B3" s="98"/>
      <c r="C3" s="102"/>
      <c r="E3" s="111" t="s">
        <v>57</v>
      </c>
      <c r="F3" s="112"/>
      <c r="G3" s="113"/>
      <c r="I3" s="111" t="s">
        <v>58</v>
      </c>
      <c r="J3" s="112"/>
      <c r="K3" s="113"/>
      <c r="L3" s="111" t="s">
        <v>59</v>
      </c>
      <c r="M3" s="112"/>
      <c r="N3" s="113"/>
      <c r="O3" s="111" t="s">
        <v>60</v>
      </c>
      <c r="P3" s="112"/>
      <c r="Q3" s="113"/>
      <c r="S3" s="92" t="s">
        <v>61</v>
      </c>
      <c r="T3" s="93"/>
      <c r="U3" s="94"/>
      <c r="V3" s="92" t="s">
        <v>62</v>
      </c>
      <c r="W3" s="93"/>
      <c r="X3" s="94"/>
      <c r="Y3" s="92" t="s">
        <v>66</v>
      </c>
      <c r="Z3" s="93"/>
      <c r="AA3" s="94"/>
      <c r="AB3" s="92" t="s">
        <v>63</v>
      </c>
      <c r="AC3" s="93"/>
      <c r="AD3" s="94"/>
      <c r="AE3" s="92" t="s">
        <v>64</v>
      </c>
      <c r="AF3" s="93"/>
      <c r="AG3" s="94"/>
      <c r="AH3" s="92" t="s">
        <v>65</v>
      </c>
      <c r="AI3" s="93"/>
      <c r="AJ3" s="94"/>
      <c r="AL3" s="88"/>
      <c r="AM3" s="89"/>
      <c r="AN3" s="84"/>
      <c r="AO3" s="53"/>
      <c r="AP3" s="53"/>
      <c r="AQ3" s="53"/>
    </row>
    <row r="4" spans="1:43" ht="36" customHeight="1" thickBot="1" x14ac:dyDescent="0.3">
      <c r="A4" s="99"/>
      <c r="B4" s="100"/>
      <c r="C4" s="103"/>
      <c r="E4" s="19" t="s">
        <v>19</v>
      </c>
      <c r="F4" s="16" t="s">
        <v>20</v>
      </c>
      <c r="G4" s="23" t="s">
        <v>21</v>
      </c>
      <c r="H4" s="2"/>
      <c r="I4" s="19" t="s">
        <v>19</v>
      </c>
      <c r="J4" s="16" t="s">
        <v>20</v>
      </c>
      <c r="K4" s="23" t="s">
        <v>21</v>
      </c>
      <c r="L4" s="15" t="s">
        <v>19</v>
      </c>
      <c r="M4" s="40" t="s">
        <v>20</v>
      </c>
      <c r="N4" s="17" t="s">
        <v>21</v>
      </c>
      <c r="O4" s="19" t="s">
        <v>19</v>
      </c>
      <c r="P4" s="16" t="s">
        <v>20</v>
      </c>
      <c r="Q4" s="23" t="s">
        <v>21</v>
      </c>
      <c r="R4" s="2"/>
      <c r="S4" s="19" t="s">
        <v>19</v>
      </c>
      <c r="T4" s="16" t="s">
        <v>20</v>
      </c>
      <c r="U4" s="23" t="s">
        <v>21</v>
      </c>
      <c r="V4" s="19" t="s">
        <v>19</v>
      </c>
      <c r="W4" s="16" t="s">
        <v>20</v>
      </c>
      <c r="X4" s="23" t="s">
        <v>21</v>
      </c>
      <c r="Y4" s="19" t="s">
        <v>19</v>
      </c>
      <c r="Z4" s="16" t="s">
        <v>20</v>
      </c>
      <c r="AA4" s="23" t="s">
        <v>21</v>
      </c>
      <c r="AB4" s="19" t="s">
        <v>19</v>
      </c>
      <c r="AC4" s="16" t="s">
        <v>20</v>
      </c>
      <c r="AD4" s="23" t="s">
        <v>21</v>
      </c>
      <c r="AE4" s="19" t="s">
        <v>19</v>
      </c>
      <c r="AF4" s="16" t="s">
        <v>20</v>
      </c>
      <c r="AG4" s="23" t="s">
        <v>21</v>
      </c>
      <c r="AH4" s="19" t="s">
        <v>19</v>
      </c>
      <c r="AI4" s="16" t="s">
        <v>20</v>
      </c>
      <c r="AJ4" s="23" t="s">
        <v>21</v>
      </c>
      <c r="AL4" s="90"/>
      <c r="AM4" s="91"/>
      <c r="AN4" s="85"/>
      <c r="AO4" s="53"/>
      <c r="AP4" s="53"/>
      <c r="AQ4" s="53"/>
    </row>
    <row r="5" spans="1:43" x14ac:dyDescent="0.25">
      <c r="A5" s="104" t="s">
        <v>1</v>
      </c>
      <c r="B5" s="30" t="s">
        <v>2</v>
      </c>
      <c r="C5" s="46">
        <v>0</v>
      </c>
      <c r="E5" s="20">
        <v>0</v>
      </c>
      <c r="F5" s="24">
        <f>G5-E5</f>
        <v>1.1263390044108383E-2</v>
      </c>
      <c r="G5" s="24">
        <v>1.1263390044108383E-2</v>
      </c>
      <c r="I5" s="20">
        <v>0</v>
      </c>
      <c r="J5" s="3">
        <v>0</v>
      </c>
      <c r="K5" s="24">
        <v>0</v>
      </c>
      <c r="L5" s="4">
        <v>0</v>
      </c>
      <c r="M5" s="41">
        <v>0</v>
      </c>
      <c r="N5" s="5">
        <v>0</v>
      </c>
      <c r="O5" s="20">
        <v>0</v>
      </c>
      <c r="P5" s="3">
        <v>0</v>
      </c>
      <c r="Q5" s="24">
        <v>0</v>
      </c>
      <c r="S5" s="20">
        <v>0</v>
      </c>
      <c r="T5" s="3">
        <v>0</v>
      </c>
      <c r="U5" s="24">
        <v>0</v>
      </c>
      <c r="V5" s="20">
        <v>0</v>
      </c>
      <c r="W5" s="3">
        <v>0</v>
      </c>
      <c r="X5" s="24">
        <v>0</v>
      </c>
      <c r="Y5" s="20">
        <v>0</v>
      </c>
      <c r="Z5" s="3">
        <v>0</v>
      </c>
      <c r="AA5" s="24">
        <v>0</v>
      </c>
      <c r="AB5" s="20">
        <v>0</v>
      </c>
      <c r="AC5" s="3">
        <v>0</v>
      </c>
      <c r="AD5" s="24">
        <v>0</v>
      </c>
      <c r="AE5" s="20">
        <v>0</v>
      </c>
      <c r="AF5" s="3">
        <v>0</v>
      </c>
      <c r="AG5" s="24">
        <v>0</v>
      </c>
      <c r="AH5" s="20">
        <v>0</v>
      </c>
      <c r="AI5" s="3">
        <v>0</v>
      </c>
      <c r="AJ5" s="24">
        <v>0</v>
      </c>
      <c r="AL5" s="81" t="s">
        <v>41</v>
      </c>
      <c r="AM5" s="82"/>
      <c r="AN5" s="54" t="s">
        <v>2</v>
      </c>
    </row>
    <row r="6" spans="1:43" ht="15" customHeight="1" x14ac:dyDescent="0.25">
      <c r="A6" s="105"/>
      <c r="B6" s="31" t="s">
        <v>3</v>
      </c>
      <c r="C6" s="47">
        <v>8</v>
      </c>
      <c r="E6" s="20">
        <v>8</v>
      </c>
      <c r="F6" s="24">
        <f t="shared" ref="F6:F10" si="0">G6-E6</f>
        <v>2.5342627599243865</v>
      </c>
      <c r="G6" s="24">
        <v>10.534262759924387</v>
      </c>
      <c r="I6" s="20">
        <v>8</v>
      </c>
      <c r="J6" s="3">
        <v>0</v>
      </c>
      <c r="K6" s="24">
        <v>8</v>
      </c>
      <c r="L6" s="4">
        <v>8</v>
      </c>
      <c r="M6" s="41">
        <v>0</v>
      </c>
      <c r="N6" s="5">
        <v>8</v>
      </c>
      <c r="O6" s="20">
        <v>8</v>
      </c>
      <c r="P6" s="3">
        <v>0</v>
      </c>
      <c r="Q6" s="24">
        <v>8</v>
      </c>
      <c r="S6" s="20">
        <v>8</v>
      </c>
      <c r="T6" s="3">
        <v>0</v>
      </c>
      <c r="U6" s="24">
        <v>8</v>
      </c>
      <c r="V6" s="20">
        <v>8</v>
      </c>
      <c r="W6" s="3">
        <v>0</v>
      </c>
      <c r="X6" s="24">
        <v>8</v>
      </c>
      <c r="Y6" s="20">
        <v>8</v>
      </c>
      <c r="Z6" s="3">
        <v>0</v>
      </c>
      <c r="AA6" s="24">
        <v>8</v>
      </c>
      <c r="AB6" s="20">
        <v>8</v>
      </c>
      <c r="AC6" s="3">
        <v>0</v>
      </c>
      <c r="AD6" s="24">
        <v>8</v>
      </c>
      <c r="AE6" s="20">
        <v>8</v>
      </c>
      <c r="AF6" s="3">
        <v>0</v>
      </c>
      <c r="AG6" s="24">
        <v>8</v>
      </c>
      <c r="AH6" s="20">
        <v>8</v>
      </c>
      <c r="AI6" s="3">
        <v>0</v>
      </c>
      <c r="AJ6" s="24">
        <v>8</v>
      </c>
      <c r="AL6" s="77" t="s">
        <v>41</v>
      </c>
      <c r="AM6" s="78"/>
      <c r="AN6" s="55" t="s">
        <v>3</v>
      </c>
    </row>
    <row r="7" spans="1:43" ht="15" customHeight="1" x14ac:dyDescent="0.25">
      <c r="A7" s="105"/>
      <c r="B7" s="31" t="s">
        <v>4</v>
      </c>
      <c r="C7" s="47">
        <v>1</v>
      </c>
      <c r="E7" s="20">
        <v>1</v>
      </c>
      <c r="F7" s="24">
        <f t="shared" si="0"/>
        <v>0.33790170132325148</v>
      </c>
      <c r="G7" s="24">
        <v>1.3379017013232515</v>
      </c>
      <c r="I7" s="20">
        <v>1</v>
      </c>
      <c r="J7" s="3">
        <v>0</v>
      </c>
      <c r="K7" s="24">
        <v>1</v>
      </c>
      <c r="L7" s="4">
        <v>1</v>
      </c>
      <c r="M7" s="41">
        <v>0</v>
      </c>
      <c r="N7" s="5">
        <v>1</v>
      </c>
      <c r="O7" s="20">
        <v>1</v>
      </c>
      <c r="P7" s="3">
        <v>0</v>
      </c>
      <c r="Q7" s="24">
        <v>1</v>
      </c>
      <c r="S7" s="20">
        <v>1</v>
      </c>
      <c r="T7" s="3">
        <v>0</v>
      </c>
      <c r="U7" s="24">
        <v>1</v>
      </c>
      <c r="V7" s="20">
        <v>1</v>
      </c>
      <c r="W7" s="3">
        <v>0</v>
      </c>
      <c r="X7" s="24">
        <v>1</v>
      </c>
      <c r="Y7" s="20">
        <v>1</v>
      </c>
      <c r="Z7" s="3">
        <v>0</v>
      </c>
      <c r="AA7" s="24">
        <v>1</v>
      </c>
      <c r="AB7" s="20">
        <v>1</v>
      </c>
      <c r="AC7" s="3">
        <v>0</v>
      </c>
      <c r="AD7" s="24">
        <v>1</v>
      </c>
      <c r="AE7" s="20">
        <v>1</v>
      </c>
      <c r="AF7" s="3">
        <v>0</v>
      </c>
      <c r="AG7" s="24">
        <v>1</v>
      </c>
      <c r="AH7" s="20">
        <v>1</v>
      </c>
      <c r="AI7" s="3">
        <v>0</v>
      </c>
      <c r="AJ7" s="24">
        <v>1</v>
      </c>
      <c r="AL7" s="77" t="s">
        <v>41</v>
      </c>
      <c r="AM7" s="78"/>
      <c r="AN7" s="55" t="s">
        <v>4</v>
      </c>
    </row>
    <row r="8" spans="1:43" ht="15" customHeight="1" x14ac:dyDescent="0.25">
      <c r="A8" s="105"/>
      <c r="B8" s="31" t="s">
        <v>5</v>
      </c>
      <c r="C8" s="47">
        <v>0</v>
      </c>
      <c r="E8" s="20">
        <v>0</v>
      </c>
      <c r="F8" s="24">
        <f t="shared" si="0"/>
        <v>1.8584593572778829</v>
      </c>
      <c r="G8" s="24">
        <v>1.8584593572778829</v>
      </c>
      <c r="I8" s="20">
        <v>0</v>
      </c>
      <c r="J8" s="3">
        <v>2</v>
      </c>
      <c r="K8" s="24">
        <v>2</v>
      </c>
      <c r="L8" s="4">
        <v>0</v>
      </c>
      <c r="M8" s="41">
        <v>2</v>
      </c>
      <c r="N8" s="5">
        <v>2</v>
      </c>
      <c r="O8" s="20">
        <v>2</v>
      </c>
      <c r="P8" s="3">
        <v>2</v>
      </c>
      <c r="Q8" s="24">
        <v>2</v>
      </c>
      <c r="S8" s="20">
        <v>0</v>
      </c>
      <c r="T8" s="3">
        <v>2</v>
      </c>
      <c r="U8" s="24">
        <v>2</v>
      </c>
      <c r="V8" s="20">
        <v>0</v>
      </c>
      <c r="W8" s="3">
        <v>2</v>
      </c>
      <c r="X8" s="24">
        <v>2</v>
      </c>
      <c r="Y8" s="20">
        <v>0</v>
      </c>
      <c r="Z8" s="3">
        <v>2</v>
      </c>
      <c r="AA8" s="24">
        <v>2</v>
      </c>
      <c r="AB8" s="20">
        <v>0</v>
      </c>
      <c r="AC8" s="3">
        <v>4.5</v>
      </c>
      <c r="AD8" s="24">
        <v>4.5</v>
      </c>
      <c r="AE8" s="20">
        <v>0</v>
      </c>
      <c r="AF8" s="3">
        <v>2</v>
      </c>
      <c r="AG8" s="24">
        <v>2</v>
      </c>
      <c r="AH8" s="20">
        <v>0</v>
      </c>
      <c r="AI8" s="3">
        <v>2</v>
      </c>
      <c r="AJ8" s="24">
        <v>2</v>
      </c>
      <c r="AL8" s="77" t="s">
        <v>41</v>
      </c>
      <c r="AM8" s="78"/>
      <c r="AN8" s="55" t="s">
        <v>5</v>
      </c>
    </row>
    <row r="9" spans="1:43" ht="15" customHeight="1" x14ac:dyDescent="0.25">
      <c r="A9" s="105"/>
      <c r="B9" s="31" t="s">
        <v>6</v>
      </c>
      <c r="C9" s="47">
        <v>100</v>
      </c>
      <c r="E9" s="20">
        <v>100</v>
      </c>
      <c r="F9" s="24">
        <f t="shared" si="0"/>
        <v>40.153985507246375</v>
      </c>
      <c r="G9" s="24">
        <v>140.15398550724638</v>
      </c>
      <c r="I9" s="20">
        <v>100</v>
      </c>
      <c r="J9" s="3">
        <v>0</v>
      </c>
      <c r="K9" s="24">
        <v>100</v>
      </c>
      <c r="L9" s="4">
        <v>100</v>
      </c>
      <c r="M9" s="41">
        <v>41.860809703843728</v>
      </c>
      <c r="N9" s="5">
        <v>141.86080970384373</v>
      </c>
      <c r="O9" s="20">
        <v>100</v>
      </c>
      <c r="P9" s="3">
        <v>49.744952741020796</v>
      </c>
      <c r="Q9" s="24">
        <v>149.7449527410208</v>
      </c>
      <c r="S9" s="20">
        <v>65.2</v>
      </c>
      <c r="T9" s="3">
        <v>0</v>
      </c>
      <c r="U9" s="24">
        <v>65.2</v>
      </c>
      <c r="V9" s="20">
        <v>90</v>
      </c>
      <c r="W9" s="3">
        <v>0</v>
      </c>
      <c r="X9" s="24">
        <v>90</v>
      </c>
      <c r="Y9" s="20">
        <v>100</v>
      </c>
      <c r="Z9" s="3">
        <v>14.5</v>
      </c>
      <c r="AA9" s="24">
        <v>114.5</v>
      </c>
      <c r="AB9" s="20">
        <v>100</v>
      </c>
      <c r="AC9" s="3">
        <v>0</v>
      </c>
      <c r="AD9" s="24">
        <v>100</v>
      </c>
      <c r="AE9" s="20">
        <v>100</v>
      </c>
      <c r="AF9" s="3">
        <v>15</v>
      </c>
      <c r="AG9" s="24">
        <v>115</v>
      </c>
      <c r="AH9" s="20">
        <v>100</v>
      </c>
      <c r="AI9" s="3">
        <v>0</v>
      </c>
      <c r="AJ9" s="24">
        <v>100</v>
      </c>
      <c r="AL9" s="77" t="s">
        <v>48</v>
      </c>
      <c r="AM9" s="78"/>
      <c r="AN9" s="55" t="s">
        <v>6</v>
      </c>
    </row>
    <row r="10" spans="1:43" ht="15" customHeight="1" thickBot="1" x14ac:dyDescent="0.3">
      <c r="A10" s="105"/>
      <c r="B10" s="31" t="s">
        <v>7</v>
      </c>
      <c r="C10" s="47">
        <v>8</v>
      </c>
      <c r="E10" s="21">
        <v>8</v>
      </c>
      <c r="F10" s="25">
        <f t="shared" si="0"/>
        <v>13.628701953371142</v>
      </c>
      <c r="G10" s="25">
        <v>21.628701953371142</v>
      </c>
      <c r="I10" s="21">
        <v>8</v>
      </c>
      <c r="J10" s="10">
        <v>16.563764965343399</v>
      </c>
      <c r="K10" s="25">
        <v>24.563764965343399</v>
      </c>
      <c r="L10" s="9">
        <v>8</v>
      </c>
      <c r="M10" s="42">
        <v>14.663764965343411</v>
      </c>
      <c r="N10" s="11">
        <v>22.663764965343411</v>
      </c>
      <c r="O10" s="21">
        <v>8</v>
      </c>
      <c r="P10" s="10">
        <v>17.011190926275994</v>
      </c>
      <c r="Q10" s="25">
        <v>25.011190926275994</v>
      </c>
      <c r="S10" s="21">
        <v>8</v>
      </c>
      <c r="T10" s="10">
        <v>7</v>
      </c>
      <c r="U10" s="25">
        <v>15</v>
      </c>
      <c r="V10" s="21">
        <v>8</v>
      </c>
      <c r="W10" s="10">
        <v>13.399999999999999</v>
      </c>
      <c r="X10" s="25">
        <v>21.4</v>
      </c>
      <c r="Y10" s="21">
        <v>8</v>
      </c>
      <c r="Z10" s="10">
        <v>13.399999999999999</v>
      </c>
      <c r="AA10" s="25">
        <v>21.4</v>
      </c>
      <c r="AB10" s="21">
        <v>8</v>
      </c>
      <c r="AC10" s="10">
        <v>26.6</v>
      </c>
      <c r="AD10" s="25">
        <v>34.6</v>
      </c>
      <c r="AE10" s="21">
        <v>8</v>
      </c>
      <c r="AF10" s="10">
        <v>13.399999999999999</v>
      </c>
      <c r="AG10" s="25">
        <v>21.4</v>
      </c>
      <c r="AH10" s="21">
        <v>14</v>
      </c>
      <c r="AI10" s="10">
        <v>15</v>
      </c>
      <c r="AJ10" s="25">
        <v>29</v>
      </c>
      <c r="AL10" s="79" t="s">
        <v>43</v>
      </c>
      <c r="AM10" s="80"/>
      <c r="AN10" s="56" t="s">
        <v>7</v>
      </c>
    </row>
    <row r="11" spans="1:43" ht="15.75" customHeight="1" thickBot="1" x14ac:dyDescent="0.3">
      <c r="A11" s="106"/>
      <c r="B11" s="38" t="s">
        <v>8</v>
      </c>
      <c r="C11" s="35">
        <v>117</v>
      </c>
      <c r="E11" s="33">
        <v>117</v>
      </c>
      <c r="F11" s="35">
        <f>SUM(F5:F10)</f>
        <v>58.524574669187146</v>
      </c>
      <c r="G11" s="35">
        <v>175.52457466918716</v>
      </c>
      <c r="I11" s="33">
        <v>117</v>
      </c>
      <c r="J11" s="34">
        <v>18.56376496534341</v>
      </c>
      <c r="K11" s="35">
        <v>135.56376496534341</v>
      </c>
      <c r="L11" s="36">
        <v>117</v>
      </c>
      <c r="M11" s="43">
        <v>58.524574669187132</v>
      </c>
      <c r="N11" s="37">
        <v>175.52457466918713</v>
      </c>
      <c r="O11" s="33">
        <v>117</v>
      </c>
      <c r="P11" s="34">
        <v>68.756143667296783</v>
      </c>
      <c r="Q11" s="35">
        <v>185.75614366729678</v>
      </c>
      <c r="S11" s="33">
        <v>91.2</v>
      </c>
      <c r="T11" s="34">
        <v>0</v>
      </c>
      <c r="U11" s="35">
        <v>91.2</v>
      </c>
      <c r="V11" s="33">
        <v>117</v>
      </c>
      <c r="W11" s="34">
        <v>5.4000000000000057</v>
      </c>
      <c r="X11" s="35">
        <v>122.4</v>
      </c>
      <c r="Y11" s="33">
        <v>117</v>
      </c>
      <c r="Z11" s="34">
        <v>29.900000000000006</v>
      </c>
      <c r="AA11" s="35">
        <v>146.9</v>
      </c>
      <c r="AB11" s="33">
        <v>117</v>
      </c>
      <c r="AC11" s="34">
        <v>31</v>
      </c>
      <c r="AD11" s="35">
        <v>148</v>
      </c>
      <c r="AE11" s="33">
        <v>117</v>
      </c>
      <c r="AF11" s="34">
        <v>30.400000000000006</v>
      </c>
      <c r="AG11" s="35">
        <v>147.4</v>
      </c>
      <c r="AH11" s="33">
        <v>123</v>
      </c>
      <c r="AI11" s="34">
        <v>17</v>
      </c>
      <c r="AJ11" s="35">
        <v>140</v>
      </c>
      <c r="AN11" s="2"/>
    </row>
    <row r="12" spans="1:43" ht="15.75" customHeight="1" thickBot="1" x14ac:dyDescent="0.3">
      <c r="C12" s="48"/>
      <c r="F12" s="48"/>
      <c r="J12" s="48"/>
      <c r="M12" s="48"/>
      <c r="P12" s="48"/>
      <c r="S12" s="48"/>
      <c r="V12" s="48"/>
      <c r="Y12" s="48"/>
      <c r="AB12" s="48"/>
      <c r="AE12" s="48"/>
      <c r="AH12" s="48"/>
    </row>
    <row r="13" spans="1:43" x14ac:dyDescent="0.25">
      <c r="A13" s="107" t="s">
        <v>9</v>
      </c>
      <c r="B13" s="39" t="s">
        <v>10</v>
      </c>
      <c r="C13" s="49">
        <v>0</v>
      </c>
      <c r="E13" s="27">
        <v>0</v>
      </c>
      <c r="F13" s="13">
        <f>G13-E13</f>
        <v>0.16895085066162571</v>
      </c>
      <c r="G13" s="28">
        <v>0.16895085066162571</v>
      </c>
      <c r="I13" s="27">
        <v>0</v>
      </c>
      <c r="J13" s="13">
        <v>8.1</v>
      </c>
      <c r="K13" s="28">
        <v>8.1</v>
      </c>
      <c r="L13" s="12">
        <v>0</v>
      </c>
      <c r="M13" s="44">
        <v>8.1</v>
      </c>
      <c r="N13" s="14">
        <v>8.1</v>
      </c>
      <c r="O13" s="27">
        <v>8.1</v>
      </c>
      <c r="P13" s="13">
        <v>8.1</v>
      </c>
      <c r="Q13" s="28">
        <v>8.1</v>
      </c>
      <c r="S13" s="27">
        <v>0</v>
      </c>
      <c r="T13" s="13">
        <v>8.1</v>
      </c>
      <c r="U13" s="28">
        <v>8.1</v>
      </c>
      <c r="V13" s="27">
        <v>0</v>
      </c>
      <c r="W13" s="13">
        <v>8.1</v>
      </c>
      <c r="X13" s="28">
        <v>8.1</v>
      </c>
      <c r="Y13" s="27">
        <v>0</v>
      </c>
      <c r="Z13" s="13">
        <v>8.6247637051039702E-2</v>
      </c>
      <c r="AA13" s="28">
        <v>8.6247637051039702E-2</v>
      </c>
      <c r="AB13" s="27">
        <v>0</v>
      </c>
      <c r="AC13" s="13">
        <v>8.1</v>
      </c>
      <c r="AD13" s="28">
        <v>8.1</v>
      </c>
      <c r="AE13" s="27">
        <v>0</v>
      </c>
      <c r="AF13" s="13">
        <v>8.1</v>
      </c>
      <c r="AG13" s="28">
        <v>8.1</v>
      </c>
      <c r="AH13" s="27">
        <v>0</v>
      </c>
      <c r="AI13" s="13">
        <v>8.1</v>
      </c>
      <c r="AJ13" s="28">
        <v>8.1</v>
      </c>
      <c r="AL13" s="81" t="s">
        <v>41</v>
      </c>
      <c r="AM13" s="82"/>
      <c r="AN13" s="57" t="s">
        <v>10</v>
      </c>
    </row>
    <row r="14" spans="1:43" x14ac:dyDescent="0.25">
      <c r="A14" s="105"/>
      <c r="B14" s="31" t="s">
        <v>11</v>
      </c>
      <c r="C14" s="47">
        <v>42</v>
      </c>
      <c r="E14" s="20">
        <v>42</v>
      </c>
      <c r="F14" s="3">
        <f>G14-E14</f>
        <v>18.303008821676123</v>
      </c>
      <c r="G14" s="24">
        <v>60.303008821676123</v>
      </c>
      <c r="I14" s="20">
        <v>42</v>
      </c>
      <c r="J14" s="3">
        <v>13.510872265730498</v>
      </c>
      <c r="K14" s="24">
        <v>55.510872265730498</v>
      </c>
      <c r="L14" s="4">
        <v>42</v>
      </c>
      <c r="M14" s="41">
        <v>13.510872265730498</v>
      </c>
      <c r="N14" s="5">
        <v>55.510872265730498</v>
      </c>
      <c r="O14" s="20">
        <v>42</v>
      </c>
      <c r="P14" s="3">
        <v>17.29927121487956</v>
      </c>
      <c r="Q14" s="24">
        <v>59.29927121487956</v>
      </c>
      <c r="S14" s="20">
        <v>42</v>
      </c>
      <c r="T14" s="3">
        <v>6</v>
      </c>
      <c r="U14" s="24">
        <v>48</v>
      </c>
      <c r="V14" s="20">
        <v>42</v>
      </c>
      <c r="W14" s="3">
        <v>6</v>
      </c>
      <c r="X14" s="24">
        <v>48</v>
      </c>
      <c r="Y14" s="20">
        <v>42</v>
      </c>
      <c r="Z14" s="3">
        <v>9.3434940138626388</v>
      </c>
      <c r="AA14" s="24">
        <v>51.343494013862639</v>
      </c>
      <c r="AB14" s="20">
        <v>42</v>
      </c>
      <c r="AC14" s="3">
        <v>5</v>
      </c>
      <c r="AD14" s="24">
        <v>47</v>
      </c>
      <c r="AE14" s="20">
        <v>42</v>
      </c>
      <c r="AF14" s="3">
        <v>5</v>
      </c>
      <c r="AG14" s="24">
        <v>47</v>
      </c>
      <c r="AH14" s="20">
        <v>42</v>
      </c>
      <c r="AI14" s="3">
        <v>0</v>
      </c>
      <c r="AJ14" s="24">
        <v>42</v>
      </c>
      <c r="AL14" s="77" t="s">
        <v>42</v>
      </c>
      <c r="AM14" s="78"/>
      <c r="AN14" s="58" t="s">
        <v>11</v>
      </c>
    </row>
    <row r="15" spans="1:43" ht="15" customHeight="1" x14ac:dyDescent="0.25">
      <c r="A15" s="105"/>
      <c r="B15" s="31" t="s">
        <v>12</v>
      </c>
      <c r="C15" s="47">
        <v>7</v>
      </c>
      <c r="E15" s="20">
        <v>7</v>
      </c>
      <c r="F15" s="3">
        <f t="shared" ref="F15:F18" si="1">G15-E15</f>
        <v>11.657608695652172</v>
      </c>
      <c r="G15" s="24">
        <v>18.657608695652172</v>
      </c>
      <c r="I15" s="20">
        <v>7</v>
      </c>
      <c r="J15" s="3">
        <v>8.6053863354037272</v>
      </c>
      <c r="K15" s="24">
        <v>15.605386335403727</v>
      </c>
      <c r="L15" s="4">
        <v>7</v>
      </c>
      <c r="M15" s="41">
        <v>8.6053863354037272</v>
      </c>
      <c r="N15" s="5">
        <v>15.605386335403727</v>
      </c>
      <c r="O15" s="20">
        <v>7</v>
      </c>
      <c r="P15" s="3">
        <v>11.018305050707902</v>
      </c>
      <c r="Q15" s="24">
        <v>18.018305050707902</v>
      </c>
      <c r="S15" s="20">
        <v>3</v>
      </c>
      <c r="T15" s="3">
        <v>0</v>
      </c>
      <c r="U15" s="24">
        <v>3</v>
      </c>
      <c r="V15" s="20">
        <v>7</v>
      </c>
      <c r="W15" s="3">
        <v>0</v>
      </c>
      <c r="X15" s="24">
        <v>7</v>
      </c>
      <c r="Y15" s="20">
        <v>7</v>
      </c>
      <c r="Z15" s="3">
        <v>5.9510869565217384</v>
      </c>
      <c r="AA15" s="24">
        <v>12.951086956521738</v>
      </c>
      <c r="AB15" s="20">
        <v>7</v>
      </c>
      <c r="AC15" s="3">
        <v>0</v>
      </c>
      <c r="AD15" s="24">
        <v>7</v>
      </c>
      <c r="AE15" s="20">
        <v>7</v>
      </c>
      <c r="AF15" s="3">
        <v>0</v>
      </c>
      <c r="AG15" s="24">
        <v>7</v>
      </c>
      <c r="AH15" s="20">
        <v>7</v>
      </c>
      <c r="AI15" s="3">
        <v>0</v>
      </c>
      <c r="AJ15" s="24">
        <v>7</v>
      </c>
      <c r="AL15" s="77" t="s">
        <v>44</v>
      </c>
      <c r="AM15" s="78"/>
      <c r="AN15" s="58" t="s">
        <v>12</v>
      </c>
    </row>
    <row r="16" spans="1:43" ht="15" customHeight="1" x14ac:dyDescent="0.25">
      <c r="A16" s="105"/>
      <c r="B16" s="31" t="s">
        <v>13</v>
      </c>
      <c r="C16" s="47">
        <v>10</v>
      </c>
      <c r="E16" s="20">
        <v>10</v>
      </c>
      <c r="F16" s="3">
        <f t="shared" si="1"/>
        <v>19.316713925645875</v>
      </c>
      <c r="G16" s="24">
        <v>29.316713925645875</v>
      </c>
      <c r="I16" s="20">
        <v>10</v>
      </c>
      <c r="J16" s="3">
        <v>14.259166729678643</v>
      </c>
      <c r="K16" s="24">
        <v>24.259166729678643</v>
      </c>
      <c r="L16" s="4">
        <v>10</v>
      </c>
      <c r="M16" s="41">
        <v>14.259166729678643</v>
      </c>
      <c r="N16" s="5">
        <v>24.259166729678643</v>
      </c>
      <c r="O16" s="20">
        <v>10</v>
      </c>
      <c r="P16" s="3">
        <v>18.25738469754981</v>
      </c>
      <c r="Q16" s="24">
        <v>28.25738469754981</v>
      </c>
      <c r="S16" s="20">
        <v>10</v>
      </c>
      <c r="T16" s="3">
        <v>3</v>
      </c>
      <c r="U16" s="24">
        <v>13</v>
      </c>
      <c r="V16" s="20">
        <v>10</v>
      </c>
      <c r="W16" s="3">
        <v>10</v>
      </c>
      <c r="X16" s="24">
        <v>20</v>
      </c>
      <c r="Y16" s="20">
        <v>10</v>
      </c>
      <c r="Z16" s="3">
        <v>9.8609798361688732</v>
      </c>
      <c r="AA16" s="24">
        <v>19.860979836168873</v>
      </c>
      <c r="AB16" s="65">
        <v>10</v>
      </c>
      <c r="AC16" s="66">
        <v>14</v>
      </c>
      <c r="AD16" s="67">
        <v>24</v>
      </c>
      <c r="AE16" s="65">
        <v>10</v>
      </c>
      <c r="AF16" s="66">
        <v>10</v>
      </c>
      <c r="AG16" s="67">
        <v>20</v>
      </c>
      <c r="AH16" s="65">
        <v>20</v>
      </c>
      <c r="AI16" s="66">
        <v>0</v>
      </c>
      <c r="AJ16" s="67">
        <v>20</v>
      </c>
      <c r="AL16" s="77" t="s">
        <v>46</v>
      </c>
      <c r="AM16" s="78"/>
      <c r="AN16" s="58" t="s">
        <v>13</v>
      </c>
    </row>
    <row r="17" spans="1:40" ht="16.5" customHeight="1" x14ac:dyDescent="0.25">
      <c r="A17" s="105"/>
      <c r="B17" s="31" t="s">
        <v>14</v>
      </c>
      <c r="C17" s="47">
        <v>65</v>
      </c>
      <c r="E17" s="20">
        <v>65</v>
      </c>
      <c r="F17" s="3">
        <f t="shared" si="1"/>
        <v>23.87838689350977</v>
      </c>
      <c r="G17" s="24">
        <v>88.87838689350977</v>
      </c>
      <c r="I17" s="20">
        <v>65</v>
      </c>
      <c r="J17" s="3">
        <v>18</v>
      </c>
      <c r="K17" s="24">
        <v>83</v>
      </c>
      <c r="L17" s="4">
        <v>65</v>
      </c>
      <c r="M17" s="41">
        <v>18</v>
      </c>
      <c r="N17" s="5">
        <v>83</v>
      </c>
      <c r="O17" s="20">
        <v>65</v>
      </c>
      <c r="P17" s="3">
        <v>22.568895369565951</v>
      </c>
      <c r="Q17" s="24">
        <v>87.568895369565951</v>
      </c>
      <c r="S17" s="20">
        <v>65</v>
      </c>
      <c r="T17" s="3">
        <v>18</v>
      </c>
      <c r="U17" s="24">
        <v>83</v>
      </c>
      <c r="V17" s="20">
        <v>65</v>
      </c>
      <c r="W17" s="3">
        <v>18</v>
      </c>
      <c r="X17" s="24">
        <v>83</v>
      </c>
      <c r="Y17" s="20">
        <v>65</v>
      </c>
      <c r="Z17" s="3">
        <v>12.189666036546939</v>
      </c>
      <c r="AA17" s="24">
        <v>77.189666036546939</v>
      </c>
      <c r="AB17" s="20">
        <v>65</v>
      </c>
      <c r="AC17" s="3">
        <v>9</v>
      </c>
      <c r="AD17" s="24">
        <v>74</v>
      </c>
      <c r="AE17" s="20">
        <v>55</v>
      </c>
      <c r="AF17" s="3">
        <v>0</v>
      </c>
      <c r="AG17" s="24">
        <v>55</v>
      </c>
      <c r="AH17" s="20">
        <v>55</v>
      </c>
      <c r="AI17" s="3">
        <v>16</v>
      </c>
      <c r="AJ17" s="24">
        <v>71</v>
      </c>
      <c r="AL17" s="77" t="s">
        <v>42</v>
      </c>
      <c r="AM17" s="78"/>
      <c r="AN17" s="58" t="s">
        <v>14</v>
      </c>
    </row>
    <row r="18" spans="1:40" ht="15.75" thickBot="1" x14ac:dyDescent="0.3">
      <c r="A18" s="105"/>
      <c r="B18" s="31" t="s">
        <v>15</v>
      </c>
      <c r="C18" s="47">
        <v>6</v>
      </c>
      <c r="E18" s="21">
        <v>6</v>
      </c>
      <c r="F18" s="76">
        <f t="shared" si="1"/>
        <v>11.150756143667298</v>
      </c>
      <c r="G18" s="25">
        <v>17.150756143667298</v>
      </c>
      <c r="I18" s="21">
        <v>6</v>
      </c>
      <c r="J18" s="10">
        <v>22</v>
      </c>
      <c r="K18" s="25">
        <v>28</v>
      </c>
      <c r="L18" s="9">
        <v>6</v>
      </c>
      <c r="M18" s="42">
        <v>22</v>
      </c>
      <c r="N18" s="11">
        <v>28</v>
      </c>
      <c r="O18" s="21">
        <v>6</v>
      </c>
      <c r="P18" s="10">
        <v>22</v>
      </c>
      <c r="Q18" s="25">
        <v>28</v>
      </c>
      <c r="S18" s="21">
        <v>6</v>
      </c>
      <c r="T18" s="10">
        <v>25.47</v>
      </c>
      <c r="U18" s="25">
        <v>31.47</v>
      </c>
      <c r="V18" s="21">
        <v>6</v>
      </c>
      <c r="W18" s="10">
        <v>25.47</v>
      </c>
      <c r="X18" s="25">
        <v>31.47</v>
      </c>
      <c r="Y18" s="21">
        <v>6</v>
      </c>
      <c r="Z18" s="10">
        <v>5.6923440453686212</v>
      </c>
      <c r="AA18" s="25">
        <v>11.692344045368621</v>
      </c>
      <c r="AB18" s="21">
        <v>6</v>
      </c>
      <c r="AC18" s="10">
        <v>30</v>
      </c>
      <c r="AD18" s="25">
        <v>36</v>
      </c>
      <c r="AE18" s="21">
        <v>6</v>
      </c>
      <c r="AF18" s="10">
        <v>30</v>
      </c>
      <c r="AG18" s="25">
        <v>36</v>
      </c>
      <c r="AH18" s="21">
        <v>32</v>
      </c>
      <c r="AI18" s="10">
        <v>0</v>
      </c>
      <c r="AJ18" s="25">
        <v>32</v>
      </c>
      <c r="AL18" s="79" t="s">
        <v>41</v>
      </c>
      <c r="AM18" s="80"/>
      <c r="AN18" s="59" t="s">
        <v>15</v>
      </c>
    </row>
    <row r="19" spans="1:40" ht="15.75" thickBot="1" x14ac:dyDescent="0.3">
      <c r="A19" s="108"/>
      <c r="B19" s="32" t="s">
        <v>16</v>
      </c>
      <c r="C19" s="50">
        <v>130</v>
      </c>
      <c r="E19" s="22">
        <v>130</v>
      </c>
      <c r="F19" s="45">
        <f>SUM(F13:F18)</f>
        <v>84.475425330812854</v>
      </c>
      <c r="G19" s="26">
        <v>214.47542533081287</v>
      </c>
      <c r="I19" s="22">
        <v>130</v>
      </c>
      <c r="J19" s="7">
        <v>84.475425330812868</v>
      </c>
      <c r="K19" s="26">
        <v>214.47542533081287</v>
      </c>
      <c r="L19" s="6">
        <v>130</v>
      </c>
      <c r="M19" s="45">
        <v>84.475425330812868</v>
      </c>
      <c r="N19" s="8">
        <v>214.47542533081287</v>
      </c>
      <c r="O19" s="22">
        <v>130</v>
      </c>
      <c r="P19" s="7">
        <v>99.243856332703217</v>
      </c>
      <c r="Q19" s="26">
        <v>229.24385633270322</v>
      </c>
      <c r="S19" s="22">
        <v>130</v>
      </c>
      <c r="T19" s="7">
        <v>56.569999999999993</v>
      </c>
      <c r="U19" s="26">
        <v>186.57</v>
      </c>
      <c r="V19" s="22">
        <v>130</v>
      </c>
      <c r="W19" s="7">
        <v>67.569999999999993</v>
      </c>
      <c r="X19" s="26">
        <v>197.57</v>
      </c>
      <c r="Y19" s="22">
        <v>130</v>
      </c>
      <c r="Z19" s="7">
        <v>43.123818525519852</v>
      </c>
      <c r="AA19" s="26">
        <v>173.12381852551985</v>
      </c>
      <c r="AB19" s="22">
        <v>130</v>
      </c>
      <c r="AC19" s="7">
        <v>66</v>
      </c>
      <c r="AD19" s="26">
        <v>196</v>
      </c>
      <c r="AE19" s="22">
        <v>120</v>
      </c>
      <c r="AF19" s="7">
        <v>53.099999999999994</v>
      </c>
      <c r="AG19" s="26">
        <v>173.1</v>
      </c>
      <c r="AH19" s="22">
        <v>156</v>
      </c>
      <c r="AI19" s="7">
        <v>24.099999999999994</v>
      </c>
      <c r="AJ19" s="26">
        <v>180.1</v>
      </c>
    </row>
    <row r="20" spans="1:40" ht="15.75" thickBot="1" x14ac:dyDescent="0.3">
      <c r="A20" s="109" t="s">
        <v>17</v>
      </c>
      <c r="B20" s="110"/>
      <c r="C20" s="51">
        <v>247</v>
      </c>
      <c r="E20" s="68">
        <v>247</v>
      </c>
      <c r="F20" s="69">
        <f>F11+F19</f>
        <v>143</v>
      </c>
      <c r="G20" s="29">
        <v>390</v>
      </c>
      <c r="H20" s="72"/>
      <c r="I20" s="68">
        <v>247</v>
      </c>
      <c r="J20" s="69">
        <v>103.03919029615628</v>
      </c>
      <c r="K20" s="29">
        <v>350.03919029615628</v>
      </c>
      <c r="L20" s="73">
        <v>247</v>
      </c>
      <c r="M20" s="74">
        <v>143</v>
      </c>
      <c r="N20" s="18">
        <v>390</v>
      </c>
      <c r="O20" s="68">
        <v>247</v>
      </c>
      <c r="P20" s="69">
        <v>168</v>
      </c>
      <c r="Q20" s="29">
        <v>415</v>
      </c>
      <c r="R20" s="72"/>
      <c r="S20" s="68">
        <v>247</v>
      </c>
      <c r="T20" s="69">
        <v>30.769999999999982</v>
      </c>
      <c r="U20" s="29">
        <v>277.77</v>
      </c>
      <c r="V20" s="68">
        <v>247</v>
      </c>
      <c r="W20" s="69">
        <v>72.970000000000027</v>
      </c>
      <c r="X20" s="29">
        <v>319.97000000000003</v>
      </c>
      <c r="Y20" s="68">
        <v>247</v>
      </c>
      <c r="Z20" s="69">
        <v>73.023818525519857</v>
      </c>
      <c r="AA20" s="29">
        <v>320.02381852551986</v>
      </c>
      <c r="AB20" s="68">
        <v>247</v>
      </c>
      <c r="AC20" s="69">
        <v>98</v>
      </c>
      <c r="AD20" s="29">
        <v>345</v>
      </c>
      <c r="AE20" s="68">
        <v>237</v>
      </c>
      <c r="AF20" s="69">
        <v>83.5</v>
      </c>
      <c r="AG20" s="29">
        <v>320.5</v>
      </c>
      <c r="AH20" s="68">
        <v>279</v>
      </c>
      <c r="AI20" s="69">
        <v>41.099999999999994</v>
      </c>
      <c r="AJ20" s="29">
        <v>320.10000000000002</v>
      </c>
    </row>
    <row r="22" spans="1:40" ht="15" customHeight="1" x14ac:dyDescent="0.25">
      <c r="AB22" s="120" t="s">
        <v>47</v>
      </c>
      <c r="AC22" s="120"/>
      <c r="AD22" s="120"/>
      <c r="AE22" s="119" t="s">
        <v>49</v>
      </c>
      <c r="AF22" s="119"/>
      <c r="AG22" s="119"/>
      <c r="AH22" s="122" t="s">
        <v>51</v>
      </c>
      <c r="AI22" s="122"/>
      <c r="AJ22" s="122"/>
    </row>
    <row r="23" spans="1:40" x14ac:dyDescent="0.25">
      <c r="AB23" s="120"/>
      <c r="AC23" s="120"/>
      <c r="AD23" s="120"/>
      <c r="AE23" s="119"/>
      <c r="AF23" s="119"/>
      <c r="AG23" s="119"/>
      <c r="AH23" s="122"/>
      <c r="AI23" s="122"/>
      <c r="AJ23" s="122"/>
    </row>
    <row r="24" spans="1:40" x14ac:dyDescent="0.25">
      <c r="G24" s="48"/>
      <c r="AB24" s="120"/>
      <c r="AC24" s="120"/>
      <c r="AD24" s="120"/>
      <c r="AE24" s="119"/>
      <c r="AF24" s="119"/>
      <c r="AG24" s="119"/>
      <c r="AH24" s="122"/>
      <c r="AI24" s="122"/>
      <c r="AJ24" s="122"/>
    </row>
    <row r="25" spans="1:40" x14ac:dyDescent="0.25">
      <c r="AB25" s="120"/>
      <c r="AC25" s="120"/>
      <c r="AD25" s="120"/>
      <c r="AE25" s="119"/>
      <c r="AF25" s="119"/>
      <c r="AG25" s="119"/>
      <c r="AH25" s="122"/>
      <c r="AI25" s="122"/>
      <c r="AJ25" s="122"/>
    </row>
    <row r="26" spans="1:40" x14ac:dyDescent="0.25">
      <c r="AB26" s="120"/>
      <c r="AC26" s="120"/>
      <c r="AD26" s="120"/>
      <c r="AE26" s="119"/>
      <c r="AF26" s="119"/>
      <c r="AG26" s="119"/>
      <c r="AH26" s="122"/>
      <c r="AI26" s="122"/>
      <c r="AJ26" s="122"/>
    </row>
    <row r="27" spans="1:40" x14ac:dyDescent="0.25">
      <c r="AB27" s="120"/>
      <c r="AC27" s="120"/>
      <c r="AD27" s="120"/>
      <c r="AE27" s="119"/>
      <c r="AF27" s="119"/>
      <c r="AG27" s="119"/>
      <c r="AH27" s="122"/>
      <c r="AI27" s="122"/>
      <c r="AJ27" s="122"/>
    </row>
  </sheetData>
  <mergeCells count="35">
    <mergeCell ref="E3:G3"/>
    <mergeCell ref="E2:G2"/>
    <mergeCell ref="S2:AJ2"/>
    <mergeCell ref="AE22:AG27"/>
    <mergeCell ref="AB22:AD27"/>
    <mergeCell ref="I3:K3"/>
    <mergeCell ref="S3:U3"/>
    <mergeCell ref="V3:X3"/>
    <mergeCell ref="Y3:AA3"/>
    <mergeCell ref="L3:N3"/>
    <mergeCell ref="O3:Q3"/>
    <mergeCell ref="I2:Q2"/>
    <mergeCell ref="AB3:AD3"/>
    <mergeCell ref="AH22:AJ27"/>
    <mergeCell ref="A2:B4"/>
    <mergeCell ref="C2:C4"/>
    <mergeCell ref="A5:A11"/>
    <mergeCell ref="A13:A19"/>
    <mergeCell ref="A20:B20"/>
    <mergeCell ref="AN2:AN4"/>
    <mergeCell ref="AL6:AM6"/>
    <mergeCell ref="AL2:AM4"/>
    <mergeCell ref="AL5:AM5"/>
    <mergeCell ref="AE3:AG3"/>
    <mergeCell ref="AH3:AJ3"/>
    <mergeCell ref="AL13:AM13"/>
    <mergeCell ref="AL7:AM7"/>
    <mergeCell ref="AL8:AM8"/>
    <mergeCell ref="AL9:AM9"/>
    <mergeCell ref="AL10:AM10"/>
    <mergeCell ref="AL14:AM14"/>
    <mergeCell ref="AL15:AM15"/>
    <mergeCell ref="AL16:AM16"/>
    <mergeCell ref="AL17:AM17"/>
    <mergeCell ref="AL18:AM18"/>
  </mergeCells>
  <pageMargins left="0.7" right="0.7" top="0.75" bottom="0.75" header="0.3" footer="0.3"/>
  <pageSetup paperSize="8" scale="3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L21"/>
  <sheetViews>
    <sheetView workbookViewId="0">
      <selection activeCell="K33" sqref="K33"/>
    </sheetView>
  </sheetViews>
  <sheetFormatPr defaultColWidth="9.140625" defaultRowHeight="15" x14ac:dyDescent="0.25"/>
  <cols>
    <col min="1" max="2" width="9.140625" style="52"/>
    <col min="3" max="3" width="43.5703125" style="52" customWidth="1"/>
    <col min="4" max="4" width="19.7109375" style="52" customWidth="1"/>
    <col min="5" max="5" width="19" style="52" customWidth="1"/>
    <col min="6" max="6" width="18.28515625" style="52" customWidth="1"/>
    <col min="7" max="7" width="16.28515625" style="52" customWidth="1"/>
    <col min="8" max="8" width="21.140625" style="52" customWidth="1"/>
    <col min="9" max="9" width="17.5703125" style="52" customWidth="1"/>
    <col min="10" max="10" width="20.7109375" style="52" customWidth="1"/>
    <col min="11" max="12" width="24.7109375" style="52" customWidth="1"/>
    <col min="13" max="14" width="9.140625" style="52"/>
    <col min="15" max="25" width="4.7109375" style="52" customWidth="1"/>
    <col min="26" max="16384" width="9.140625" style="52"/>
  </cols>
  <sheetData>
    <row r="1" spans="2:12" ht="15.75" thickBot="1" x14ac:dyDescent="0.3"/>
    <row r="2" spans="2:12" ht="19.5" thickBot="1" x14ac:dyDescent="0.3">
      <c r="B2" s="126" t="s">
        <v>22</v>
      </c>
      <c r="C2" s="127"/>
      <c r="D2" s="135" t="s">
        <v>23</v>
      </c>
      <c r="E2" s="136"/>
      <c r="F2" s="136"/>
      <c r="G2" s="136"/>
      <c r="H2" s="136"/>
      <c r="I2" s="136"/>
      <c r="J2" s="136"/>
      <c r="K2" s="136"/>
      <c r="L2" s="71"/>
    </row>
    <row r="3" spans="2:12" ht="32.25" thickBot="1" x14ac:dyDescent="0.3">
      <c r="B3" s="128"/>
      <c r="C3" s="129"/>
      <c r="D3" s="60" t="s">
        <v>24</v>
      </c>
      <c r="E3" s="60" t="s">
        <v>25</v>
      </c>
      <c r="F3" s="60" t="s">
        <v>26</v>
      </c>
      <c r="G3" s="60" t="s">
        <v>27</v>
      </c>
      <c r="H3" s="60" t="s">
        <v>28</v>
      </c>
      <c r="I3" s="60" t="s">
        <v>29</v>
      </c>
      <c r="J3" s="60" t="s">
        <v>45</v>
      </c>
      <c r="K3" s="60" t="s">
        <v>50</v>
      </c>
      <c r="L3" s="60" t="s">
        <v>52</v>
      </c>
    </row>
    <row r="4" spans="2:12" ht="16.5" thickBot="1" x14ac:dyDescent="0.3">
      <c r="B4" s="130" t="s">
        <v>30</v>
      </c>
      <c r="C4" s="131"/>
      <c r="D4" s="61">
        <v>7.2</v>
      </c>
      <c r="E4" s="61">
        <v>15</v>
      </c>
      <c r="F4" s="61">
        <v>10</v>
      </c>
      <c r="G4" s="61">
        <v>19</v>
      </c>
      <c r="H4" s="61">
        <v>10</v>
      </c>
      <c r="I4" s="61">
        <v>10</v>
      </c>
      <c r="J4" s="61">
        <v>10</v>
      </c>
      <c r="K4" s="61">
        <v>10</v>
      </c>
      <c r="L4" s="61">
        <v>10</v>
      </c>
    </row>
    <row r="5" spans="2:12" ht="16.5" thickBot="1" x14ac:dyDescent="0.3">
      <c r="B5" s="130" t="s">
        <v>31</v>
      </c>
      <c r="C5" s="131"/>
      <c r="D5" s="62">
        <v>0</v>
      </c>
      <c r="E5" s="62">
        <v>4</v>
      </c>
      <c r="F5" s="62">
        <v>0</v>
      </c>
      <c r="G5" s="62">
        <v>5</v>
      </c>
      <c r="H5" s="62">
        <v>4.2</v>
      </c>
      <c r="I5" s="62">
        <v>4.2</v>
      </c>
      <c r="J5" s="62">
        <v>4</v>
      </c>
      <c r="K5" s="62">
        <v>4.0999999999999996</v>
      </c>
      <c r="L5" s="62">
        <v>4.0999999999999996</v>
      </c>
    </row>
    <row r="6" spans="2:12" ht="16.149999999999999" customHeight="1" thickBot="1" x14ac:dyDescent="0.3">
      <c r="B6" s="132" t="s">
        <v>32</v>
      </c>
      <c r="C6" s="63" t="s">
        <v>33</v>
      </c>
      <c r="D6" s="62">
        <v>15.1</v>
      </c>
      <c r="E6" s="62">
        <v>18</v>
      </c>
      <c r="F6" s="62">
        <v>15</v>
      </c>
      <c r="G6" s="62">
        <v>23</v>
      </c>
      <c r="H6" s="62">
        <v>25.1</v>
      </c>
      <c r="I6" s="62">
        <v>25.1</v>
      </c>
      <c r="J6" s="62">
        <v>15</v>
      </c>
      <c r="K6" s="62">
        <v>23.8</v>
      </c>
      <c r="L6" s="62">
        <v>15</v>
      </c>
    </row>
    <row r="7" spans="2:12" ht="16.149999999999999" customHeight="1" thickBot="1" x14ac:dyDescent="0.3">
      <c r="B7" s="133"/>
      <c r="C7" s="63" t="s">
        <v>34</v>
      </c>
      <c r="D7" s="62">
        <v>0</v>
      </c>
      <c r="E7" s="62">
        <v>0</v>
      </c>
      <c r="F7" s="62">
        <v>0</v>
      </c>
      <c r="G7" s="62">
        <v>0</v>
      </c>
      <c r="H7" s="62">
        <v>13</v>
      </c>
      <c r="I7" s="62">
        <v>13</v>
      </c>
      <c r="J7" s="62">
        <v>5</v>
      </c>
      <c r="K7" s="62">
        <v>0</v>
      </c>
      <c r="L7" s="62">
        <v>5</v>
      </c>
    </row>
    <row r="8" spans="2:12" ht="16.5" thickBot="1" x14ac:dyDescent="0.3">
      <c r="B8" s="133"/>
      <c r="C8" s="63" t="s">
        <v>35</v>
      </c>
      <c r="D8" s="62">
        <v>6.5</v>
      </c>
      <c r="E8" s="62">
        <v>15</v>
      </c>
      <c r="F8" s="62">
        <v>19.7</v>
      </c>
      <c r="G8" s="62">
        <v>19</v>
      </c>
      <c r="H8" s="62">
        <v>10.6</v>
      </c>
      <c r="I8" s="62">
        <v>15.3</v>
      </c>
      <c r="J8" s="62">
        <v>11</v>
      </c>
      <c r="K8" s="62">
        <v>20.8</v>
      </c>
      <c r="L8" s="62">
        <v>20.7</v>
      </c>
    </row>
    <row r="9" spans="2:12" ht="16.5" thickBot="1" x14ac:dyDescent="0.3">
      <c r="B9" s="133"/>
      <c r="C9" s="63" t="s">
        <v>36</v>
      </c>
      <c r="D9" s="62">
        <v>0</v>
      </c>
      <c r="E9" s="62">
        <v>1.8</v>
      </c>
      <c r="F9" s="62">
        <v>2.6</v>
      </c>
      <c r="G9" s="62">
        <v>3</v>
      </c>
      <c r="H9" s="62">
        <v>9.6999999999999993</v>
      </c>
      <c r="I9" s="62">
        <v>10.199999999999999</v>
      </c>
      <c r="J9" s="62">
        <v>10</v>
      </c>
      <c r="K9" s="62">
        <v>2.1</v>
      </c>
      <c r="L9" s="62">
        <v>2</v>
      </c>
    </row>
    <row r="10" spans="2:12" ht="16.5" thickBot="1" x14ac:dyDescent="0.3">
      <c r="B10" s="133"/>
      <c r="C10" s="63" t="s">
        <v>37</v>
      </c>
      <c r="D10" s="62">
        <v>21.099999999999998</v>
      </c>
      <c r="E10" s="62">
        <v>20.8</v>
      </c>
      <c r="F10" s="62">
        <v>11.899999999999999</v>
      </c>
      <c r="G10" s="62">
        <v>27</v>
      </c>
      <c r="H10" s="62">
        <v>44.5</v>
      </c>
      <c r="I10" s="62">
        <v>47.8</v>
      </c>
      <c r="J10" s="62">
        <v>25</v>
      </c>
      <c r="K10" s="62">
        <v>26.1</v>
      </c>
      <c r="L10" s="62">
        <v>21.1</v>
      </c>
    </row>
    <row r="11" spans="2:12" ht="16.5" thickBot="1" x14ac:dyDescent="0.3">
      <c r="B11" s="134"/>
      <c r="C11" s="63" t="s">
        <v>38</v>
      </c>
      <c r="D11" s="62">
        <v>15.5</v>
      </c>
      <c r="E11" s="62">
        <v>15.299999999999999</v>
      </c>
      <c r="F11" s="62">
        <v>41.3</v>
      </c>
      <c r="G11" s="62">
        <v>19</v>
      </c>
      <c r="H11" s="62">
        <v>25.4</v>
      </c>
      <c r="I11" s="62">
        <v>25.4</v>
      </c>
      <c r="J11" s="62">
        <v>20</v>
      </c>
      <c r="K11" s="62">
        <v>28</v>
      </c>
      <c r="L11" s="62">
        <v>22</v>
      </c>
    </row>
    <row r="12" spans="2:12" ht="16.5" thickBot="1" x14ac:dyDescent="0.3">
      <c r="B12" s="123" t="s">
        <v>39</v>
      </c>
      <c r="C12" s="124"/>
      <c r="D12" s="64">
        <v>65.400000000000006</v>
      </c>
      <c r="E12" s="64">
        <v>89.899999999999991</v>
      </c>
      <c r="F12" s="64">
        <v>100.5</v>
      </c>
      <c r="G12" s="64">
        <f>SUM(G4:G11)</f>
        <v>115</v>
      </c>
      <c r="H12" s="64">
        <f t="shared" ref="H12:K12" si="0">SUM(H4:H11)</f>
        <v>142.5</v>
      </c>
      <c r="I12" s="64">
        <f t="shared" si="0"/>
        <v>151</v>
      </c>
      <c r="J12" s="64">
        <f t="shared" si="0"/>
        <v>100</v>
      </c>
      <c r="K12" s="64">
        <f t="shared" si="0"/>
        <v>114.9</v>
      </c>
      <c r="L12" s="64">
        <f t="shared" ref="L12" si="1">SUM(L4:L11)</f>
        <v>99.9</v>
      </c>
    </row>
    <row r="14" spans="2:12" x14ac:dyDescent="0.25">
      <c r="B14" s="125" t="s">
        <v>56</v>
      </c>
      <c r="C14" s="125"/>
      <c r="D14" s="125"/>
      <c r="E14" s="125"/>
      <c r="F14" s="125"/>
      <c r="G14" s="125"/>
      <c r="H14" s="125"/>
      <c r="I14" s="125"/>
    </row>
    <row r="16" spans="2:12" x14ac:dyDescent="0.25">
      <c r="B16" s="70"/>
      <c r="C16" s="70"/>
      <c r="D16" s="70"/>
      <c r="E16" s="70"/>
      <c r="F16" s="70"/>
      <c r="G16" s="70"/>
      <c r="H16" s="70"/>
      <c r="I16" s="70"/>
      <c r="J16" s="70"/>
      <c r="K16" s="70"/>
      <c r="L16" s="70"/>
    </row>
    <row r="17" spans="2:12" x14ac:dyDescent="0.25">
      <c r="B17" s="70"/>
      <c r="C17" s="70"/>
      <c r="D17" s="70"/>
      <c r="E17" s="70"/>
      <c r="F17" s="70"/>
      <c r="G17" s="70"/>
      <c r="H17" s="70"/>
      <c r="I17" s="70"/>
      <c r="J17" s="70"/>
      <c r="K17" s="70"/>
      <c r="L17" s="70"/>
    </row>
    <row r="18" spans="2:12" x14ac:dyDescent="0.25">
      <c r="B18" s="70"/>
      <c r="C18" s="70"/>
      <c r="D18" s="70"/>
      <c r="E18" s="70"/>
      <c r="F18" s="70"/>
      <c r="G18" s="70"/>
      <c r="H18" s="70"/>
      <c r="I18" s="70"/>
      <c r="J18" s="70"/>
      <c r="K18" s="70"/>
      <c r="L18" s="70"/>
    </row>
    <row r="19" spans="2:12" x14ac:dyDescent="0.25">
      <c r="B19" s="70"/>
      <c r="C19" s="70"/>
      <c r="D19" s="70"/>
      <c r="E19" s="70"/>
      <c r="F19" s="70"/>
      <c r="G19" s="70"/>
      <c r="H19" s="70"/>
      <c r="I19" s="70"/>
      <c r="J19" s="70"/>
      <c r="K19" s="70"/>
      <c r="L19" s="70"/>
    </row>
    <row r="20" spans="2:12" x14ac:dyDescent="0.25">
      <c r="B20" s="70"/>
      <c r="C20" s="70"/>
      <c r="D20" s="70"/>
      <c r="E20" s="70"/>
      <c r="F20" s="70"/>
      <c r="G20" s="70"/>
      <c r="H20" s="70"/>
      <c r="I20" s="70"/>
      <c r="J20" s="70"/>
      <c r="K20" s="70"/>
      <c r="L20" s="70"/>
    </row>
    <row r="21" spans="2:12" x14ac:dyDescent="0.25">
      <c r="D21" s="70"/>
      <c r="E21" s="70"/>
      <c r="F21" s="70"/>
      <c r="G21" s="70"/>
      <c r="H21" s="70"/>
      <c r="I21" s="70"/>
      <c r="J21" s="70"/>
      <c r="K21" s="70"/>
      <c r="L21" s="70"/>
    </row>
  </sheetData>
  <mergeCells count="7">
    <mergeCell ref="B12:C12"/>
    <mergeCell ref="B14:I14"/>
    <mergeCell ref="B2:C3"/>
    <mergeCell ref="B4:C4"/>
    <mergeCell ref="B5:C5"/>
    <mergeCell ref="B6:B11"/>
    <mergeCell ref="D2:K2"/>
  </mergeCells>
  <pageMargins left="0.70866141732283472" right="0.70866141732283472" top="0.74803149606299213" bottom="0.74803149606299213"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Caveat</vt:lpstr>
      <vt:lpstr>Map</vt:lpstr>
      <vt:lpstr>Notes</vt:lpstr>
      <vt:lpstr>Northern Basin Apportionment</vt:lpstr>
      <vt:lpstr>Condamine-Balonne Apportionment</vt:lpstr>
    </vt:vector>
  </TitlesOfParts>
  <Company>Murray-Darling Basin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Bailey</dc:creator>
  <cp:lastModifiedBy>Joel Bailey</cp:lastModifiedBy>
  <cp:lastPrinted>2016-09-01T06:38:00Z</cp:lastPrinted>
  <dcterms:created xsi:type="dcterms:W3CDTF">2016-06-14T04:19:00Z</dcterms:created>
  <dcterms:modified xsi:type="dcterms:W3CDTF">2018-12-09T22:46:09Z</dcterms:modified>
</cp:coreProperties>
</file>