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Attorney General/"/>
    </mc:Choice>
  </mc:AlternateContent>
  <bookViews>
    <workbookView xWindow="0" yWindow="0" windowWidth="25200" windowHeight="11175" firstSheet="4" activeTab="4"/>
  </bookViews>
  <sheets>
    <sheet name="Table 1.1" sheetId="1" r:id="rId1"/>
    <sheet name="Table 1.2" sheetId="2" r:id="rId2"/>
    <sheet name="Table 2.1.1" sheetId="3" r:id="rId3"/>
    <sheet name="Table 2.2.1" sheetId="4" r:id="rId4"/>
    <sheet name="Table 3.1 " sheetId="5" r:id="rId5"/>
    <sheet name="Table 3.2" sheetId="6" r:id="rId6"/>
    <sheet name="Table 3.3 " sheetId="7" r:id="rId7"/>
    <sheet name="Table 3.4 " sheetId="8" r:id="rId8"/>
    <sheet name="Table 3.5 " sheetId="9" r:id="rId9"/>
    <sheet name="Table 3.6 " sheetId="10" r:id="rId10"/>
    <sheet name="Table 3.7 " sheetId="11" r:id="rId11"/>
    <sheet name="Table 3.8 " sheetId="12" r:id="rId12"/>
    <sheet name="Table 3.9 " sheetId="13" r:id="rId13"/>
    <sheet name="Table 3.10 " sheetId="14" r:id="rId14"/>
    <sheet name="Table 3.11 " sheetId="15" r:id="rId15"/>
  </sheets>
  <externalReferences>
    <externalReference r:id="rId16"/>
    <externalReference r:id="rId17"/>
    <externalReference r:id="rId18"/>
    <externalReference r:id="rId19"/>
  </externalReferences>
  <definedNames>
    <definedName name="CategoryList">#REF!</definedName>
    <definedName name="ColumnTitle1">#REF!</definedName>
    <definedName name="ColumnTitle2">#REF!</definedName>
    <definedName name="EmployeeList">#REF!</definedName>
    <definedName name="FlagPercent">'[1]Project Tracker'!$D$2</definedName>
    <definedName name="geus_db">[2]sys_variables!$C$2</definedName>
    <definedName name="list_measurefilter">'[3]measure list'!$X$2:$X$7</definedName>
    <definedName name="_xlnm.Print_Area" localSheetId="0">'Table 1.1'!$A$1:$C$56</definedName>
    <definedName name="_xlnm.Print_Area" localSheetId="1">'Table 1.2'!$A$1:$F$43</definedName>
    <definedName name="_xlnm.Print_Area" localSheetId="2">'Table 2.1.1'!$A$1:$F$97</definedName>
    <definedName name="_xlnm.Print_Area" localSheetId="3">'Table 2.2.1'!$A$1:$F$41</definedName>
    <definedName name="_xlnm.Print_Area" localSheetId="4">'Table 3.1 '!$A$1:$F$34</definedName>
    <definedName name="_xlnm.Print_Area" localSheetId="13">'Table 3.10 '!$A$1:$F$16</definedName>
    <definedName name="_xlnm.Print_Area" localSheetId="14">'Table 3.11 '!$A$1:$E$30</definedName>
    <definedName name="_xlnm.Print_Area" localSheetId="5">'Table 3.2'!$A$1:$F$38</definedName>
    <definedName name="_xlnm.Print_Area" localSheetId="6">'Table 3.3 '!$A$1:$E$17</definedName>
    <definedName name="_xlnm.Print_Area" localSheetId="7">'Table 3.4 '!$A$1:$F$33</definedName>
    <definedName name="_xlnm.Print_Area" localSheetId="8">'Table 3.5 '!$A$1:$F$21</definedName>
    <definedName name="_xlnm.Print_Area" localSheetId="9">'Table 3.6 '!$A$1:$G$30</definedName>
    <definedName name="_xlnm.Print_Area" localSheetId="10">'Table 3.7 '!$A$1:$F$32</definedName>
    <definedName name="_xlnm.Print_Area" localSheetId="11">'Table 3.8 '!$A$1:$F$32</definedName>
    <definedName name="_xlnm.Print_Area" localSheetId="12">'Table 3.9 '!$A$1:$F$41</definedName>
    <definedName name="Thousand">[4]Styles!$E$64</definedName>
    <definedName name="TM1REBUILDOPTION">1</definedName>
    <definedName name="Z_02EC4555_5648_4529_98EC_3FB6B89B867F_.wvu.PrintArea" localSheetId="2" hidden="1">'Table 2.1.1'!$A$1:$B$78</definedName>
    <definedName name="Z_02EC4555_5648_4529_98EC_3FB6B89B867F_.wvu.PrintArea" localSheetId="3" hidden="1">'Table 2.2.1'!$A$1:$A$35</definedName>
    <definedName name="Z_02EC4555_5648_4529_98EC_3FB6B89B867F_.wvu.PrintArea" localSheetId="4" hidden="1">'Table 3.1 '!$A$1:$E$56</definedName>
    <definedName name="Z_02EC4555_5648_4529_98EC_3FB6B89B867F_.wvu.PrintArea" localSheetId="5" hidden="1">'Table 3.2'!$A$1:$E$31</definedName>
    <definedName name="Z_02EC4555_5648_4529_98EC_3FB6B89B867F_.wvu.PrintArea" localSheetId="6" hidden="1">'Table 3.3 '!$A$1:$E$15</definedName>
    <definedName name="Z_02EC4555_5648_4529_98EC_3FB6B89B867F_.wvu.PrintArea" localSheetId="7" hidden="1">'Table 3.4 '!$A$1:$E$33</definedName>
    <definedName name="Z_02EC4555_5648_4529_98EC_3FB6B89B867F_.wvu.PrintArea" localSheetId="9" hidden="1">'Table 3.6 '!$A$1:$G$30</definedName>
    <definedName name="Z_02EC4555_5648_4529_98EC_3FB6B89B867F_.wvu.PrintArea" localSheetId="10" hidden="1">'Table 3.7 '!$A$1:$E$23</definedName>
    <definedName name="Z_02EC4555_5648_4529_98EC_3FB6B89B867F_.wvu.PrintArea" localSheetId="11" hidden="1">'Table 3.8 '!$A$1:$E$32</definedName>
    <definedName name="Z_1E4EBAB2_6872_4520_BF8A_226AAF054257_.wvu.PrintArea" localSheetId="4" hidden="1">'Table 3.1 '!#REF!</definedName>
    <definedName name="Z_B25D4AC8_47EB_407B_BE70_8908CEF72BED_.wvu.PrintArea" localSheetId="4" hidden="1">'Table 3.1 '!#REF!</definedName>
    <definedName name="Z_BF9299E5_737A_4E0C_9D41_A753AB534F5C_.wvu.PrintArea" localSheetId="4" hidden="1">'Table 3.1 '!#REF!</definedName>
    <definedName name="Z_BF96F35B_CE86_4EAA_BC56_620191C156ED_.wvu.PrintArea" localSheetId="2" hidden="1">'Table 2.1.1'!$A$1:$B$78</definedName>
    <definedName name="Z_BF96F35B_CE86_4EAA_BC56_620191C156ED_.wvu.PrintArea" localSheetId="3" hidden="1">'Table 2.2.1'!$A$1:$A$35</definedName>
    <definedName name="Z_BF96F35B_CE86_4EAA_BC56_620191C156ED_.wvu.PrintArea" localSheetId="4" hidden="1">'Table 3.1 '!$A$1:$E$56</definedName>
    <definedName name="Z_BF96F35B_CE86_4EAA_BC56_620191C156ED_.wvu.PrintArea" localSheetId="5" hidden="1">'Table 3.2'!$A$1:$E$31</definedName>
    <definedName name="Z_BF96F35B_CE86_4EAA_BC56_620191C156ED_.wvu.PrintArea" localSheetId="6" hidden="1">'Table 3.3 '!$A$1:$E$15</definedName>
    <definedName name="Z_BF96F35B_CE86_4EAA_BC56_620191C156ED_.wvu.PrintArea" localSheetId="7" hidden="1">'Table 3.4 '!$A$1:$E$33</definedName>
    <definedName name="Z_BF96F35B_CE86_4EAA_BC56_620191C156ED_.wvu.PrintArea" localSheetId="9" hidden="1">'Table 3.6 '!$A$1:$G$30</definedName>
    <definedName name="Z_BF96F35B_CE86_4EAA_BC56_620191C156ED_.wvu.PrintArea" localSheetId="10" hidden="1">'Table 3.7 '!$A$1:$E$23</definedName>
    <definedName name="Z_BF96F35B_CE86_4EAA_BC56_620191C156ED_.wvu.PrintArea" localSheetId="11" hidden="1">'Table 3.8 '!$A$1:$E$32</definedName>
    <definedName name="Z_BFB02F83_41B1_44AF_A78B_0A94ECFFD68F_.wvu.PrintArea" localSheetId="4" hidden="1">'Table 3.1 '!#REF!</definedName>
    <definedName name="Z_D4786556_5610_4637_8BFC_AE78BCCB000A_.wvu.Cols" localSheetId="7" hidden="1">'Table 3.4 '!#REF!</definedName>
    <definedName name="Z_E17A761E_E232_4B16_B081_29C59F6C978B_.wvu.Cols" localSheetId="7" hidden="1">'Table 3.4 '!#REF!</definedName>
    <definedName name="Z_F0126648_A843_4414_99F0_D623F0487F49_.wvu.PrintArea" localSheetId="2" hidden="1">'Table 2.1.1'!$A$1:$B$78</definedName>
    <definedName name="Z_F0126648_A843_4414_99F0_D623F0487F49_.wvu.PrintArea" localSheetId="3" hidden="1">'Table 2.2.1'!$A$1:$A$35</definedName>
    <definedName name="Z_F0126648_A843_4414_99F0_D623F0487F49_.wvu.PrintArea" localSheetId="4" hidden="1">'Table 3.1 '!$A$1:$E$56</definedName>
    <definedName name="Z_F0126648_A843_4414_99F0_D623F0487F49_.wvu.PrintArea" localSheetId="5" hidden="1">'Table 3.2'!$A$1:$E$31</definedName>
    <definedName name="Z_F0126648_A843_4414_99F0_D623F0487F49_.wvu.PrintArea" localSheetId="6" hidden="1">'Table 3.3 '!$A$1:$E$15</definedName>
    <definedName name="Z_F0126648_A843_4414_99F0_D623F0487F49_.wvu.PrintArea" localSheetId="7" hidden="1">'Table 3.4 '!$A$1:$E$33</definedName>
    <definedName name="Z_F0126648_A843_4414_99F0_D623F0487F49_.wvu.PrintArea" localSheetId="9" hidden="1">'Table 3.6 '!$A$1:$G$30</definedName>
    <definedName name="Z_F0126648_A843_4414_99F0_D623F0487F49_.wvu.PrintArea" localSheetId="10" hidden="1">'Table 3.7 '!$A$1:$E$23</definedName>
    <definedName name="Z_F0126648_A843_4414_99F0_D623F0487F49_.wvu.PrintArea" localSheetId="11" hidden="1">'Table 3.8 '!$A$1:$E$32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2" l="1"/>
  <c r="G33" i="2" s="1"/>
  <c r="G34" i="2"/>
  <c r="F26" i="2"/>
  <c r="F33" i="2"/>
  <c r="F27" i="2"/>
  <c r="F34" i="2" s="1"/>
  <c r="E26" i="2"/>
  <c r="E33" i="2" s="1"/>
  <c r="E27" i="2"/>
  <c r="E34" i="2" s="1"/>
  <c r="D26" i="2"/>
  <c r="D28" i="2" s="1"/>
  <c r="D34" i="2"/>
  <c r="C33" i="2"/>
  <c r="C34" i="2"/>
  <c r="G32" i="2"/>
  <c r="F32" i="2"/>
  <c r="E32" i="2"/>
  <c r="D32" i="2"/>
  <c r="C32" i="2"/>
  <c r="G12" i="2"/>
  <c r="F12" i="2"/>
  <c r="E12" i="2"/>
  <c r="D12" i="2"/>
  <c r="C12" i="2"/>
  <c r="E28" i="2"/>
  <c r="C28" i="2"/>
  <c r="G20" i="2"/>
  <c r="F20" i="2"/>
  <c r="E20" i="2"/>
  <c r="D20" i="2"/>
  <c r="C20" i="2"/>
  <c r="G8" i="2"/>
  <c r="F8" i="2"/>
  <c r="E8" i="2"/>
  <c r="D8" i="2"/>
  <c r="C8" i="2"/>
  <c r="B53" i="1"/>
  <c r="C53" i="1" s="1"/>
  <c r="C57" i="1" s="1"/>
  <c r="C23" i="1"/>
  <c r="C28" i="1"/>
  <c r="C29" i="1"/>
  <c r="C12" i="1"/>
  <c r="C13" i="1" s="1"/>
  <c r="B23" i="1"/>
  <c r="B28" i="1"/>
  <c r="B29" i="1"/>
  <c r="B12" i="1"/>
  <c r="B13" i="1" s="1"/>
  <c r="G35" i="2" l="1"/>
  <c r="G28" i="2"/>
  <c r="C35" i="2"/>
  <c r="E35" i="2"/>
  <c r="F28" i="2"/>
  <c r="F35" i="2"/>
  <c r="D33" i="2"/>
  <c r="D35" i="2" s="1"/>
  <c r="C30" i="1"/>
  <c r="C31" i="1" s="1"/>
  <c r="B57" i="1"/>
  <c r="B30" i="1"/>
  <c r="B31" i="1" s="1"/>
</calcChain>
</file>

<file path=xl/sharedStrings.xml><?xml version="1.0" encoding="utf-8"?>
<sst xmlns="http://schemas.openxmlformats.org/spreadsheetml/2006/main" count="825" uniqueCount="458">
  <si>
    <t>2021-22 Estimated actual
$'000</t>
  </si>
  <si>
    <t>Departmental</t>
  </si>
  <si>
    <t xml:space="preserve">    Prior year appropriations available (b)</t>
  </si>
  <si>
    <t xml:space="preserve">    Departmental appropriation (c)</t>
  </si>
  <si>
    <t xml:space="preserve">    s74 external revenue (d)</t>
  </si>
  <si>
    <t xml:space="preserve">    Departmental capital budget (e)</t>
  </si>
  <si>
    <t xml:space="preserve">    Equity injection</t>
  </si>
  <si>
    <t>Total departmental annual appropriations</t>
  </si>
  <si>
    <t>Total departmental resourcing</t>
  </si>
  <si>
    <t>Administered</t>
  </si>
  <si>
    <t xml:space="preserve">    Outcome 1</t>
  </si>
  <si>
    <t xml:space="preserve">    Outcome 2</t>
  </si>
  <si>
    <t xml:space="preserve">    Administered capital budget (j)</t>
  </si>
  <si>
    <t xml:space="preserve">    Payments to corporate entities (h)</t>
  </si>
  <si>
    <t xml:space="preserve">    Administered assets and liabilities</t>
  </si>
  <si>
    <t>Total administered annual appropriations</t>
  </si>
  <si>
    <t>Total administered special appropriations (i)</t>
  </si>
  <si>
    <t>Special accounts (j)</t>
  </si>
  <si>
    <t xml:space="preserve">    Opening balance</t>
  </si>
  <si>
    <t xml:space="preserve">    Non-appropriation receipts</t>
  </si>
  <si>
    <t>Total special account receipts</t>
  </si>
  <si>
    <t>less payments to corporate entities from annual/special
  appropriations</t>
  </si>
  <si>
    <t>Total administered resourcing</t>
  </si>
  <si>
    <t xml:space="preserve">Total resourcing for entity </t>
  </si>
  <si>
    <t>2021-22</t>
  </si>
  <si>
    <t>2022-23</t>
  </si>
  <si>
    <t>Average staffing level (number) (k)</t>
  </si>
  <si>
    <t>(a) Appropriation Bill (No. 1) 2022-23.</t>
  </si>
  <si>
    <t>(d) Estimated external revenue receipts under section 74 of the PGPA Act.</t>
  </si>
  <si>
    <t>(f) Appropriation Bill (No. 2) 2022-23.</t>
  </si>
  <si>
    <t xml:space="preserve">(g) The 2021-22 estimated actual excludes $24.288m from the 2021-22 Appropriation Bill No.3 which will be recognised in future portfolio budget statements after the bill has received Royal Assent. </t>
  </si>
  <si>
    <t>(h) Australian Human Rights Commission and Comcare. This also excludes $17.696m from the 2021-22 Appropriation Bill No.3 for the Australian Human Rights Commission which will be recognised in future portfolio budget statements after the bill has received Royal Assent.</t>
  </si>
  <si>
    <t>(i) For futher information on special appropriations, refer to Table 2.1.1 and 2.2.1.</t>
  </si>
  <si>
    <t>(k) See the notes to Table 2.1.1 and 2.2.1 for a breakdown of staffing numbers.</t>
  </si>
  <si>
    <t>Australian Human Rights Commission (a)</t>
  </si>
  <si>
    <t>Comcare</t>
  </si>
  <si>
    <t>Total third-party payments</t>
  </si>
  <si>
    <t>Table 1.2:  Entity 2022-23 Budget measures</t>
  </si>
  <si>
    <t xml:space="preserve">Part 1: Measures announced since the 2021-22 Mid-Year Economic and Fiscal Outlook (MYEFO)  </t>
  </si>
  <si>
    <t>Program</t>
  </si>
  <si>
    <t>2021-22
$'000</t>
  </si>
  <si>
    <t>2022-23
$'000</t>
  </si>
  <si>
    <t>2023-24
$'000</t>
  </si>
  <si>
    <t>2024-25
$'000</t>
  </si>
  <si>
    <t>2025-26
$'000</t>
  </si>
  <si>
    <t>Payment measures (if applicable)</t>
  </si>
  <si>
    <t>Attorney-General’s Portfolio — additional resourcing (a)</t>
  </si>
  <si>
    <t>1.1, 1.4, 2.1</t>
  </si>
  <si>
    <t>Administered payment</t>
  </si>
  <si>
    <t>Departmental payment</t>
  </si>
  <si>
    <t xml:space="preserve">Total </t>
  </si>
  <si>
    <t>Total</t>
  </si>
  <si>
    <t>(a) The measure provides funding of $16.542m over 2 years that will be managed through the Department of the Treasury.</t>
  </si>
  <si>
    <t>(b) The full measure description appears in Budget Paper No. 2 under Cross Portfolio.</t>
  </si>
  <si>
    <t>Table 2.1: Budgeted expenses for Outcome 1</t>
  </si>
  <si>
    <t>2022-23
Budget
$'000</t>
  </si>
  <si>
    <t>2023-24 Forward estimate
$'000</t>
  </si>
  <si>
    <t>2024-25 Forward estimate
$'000</t>
  </si>
  <si>
    <t>2025-26
Forward estimate
$'000</t>
  </si>
  <si>
    <t>Departmental expenses</t>
  </si>
  <si>
    <t>Departmental appropriation</t>
  </si>
  <si>
    <t>s74 retained revenue receipts (a)</t>
  </si>
  <si>
    <t>Expenses not requiring appropriation in the budget year (b)</t>
  </si>
  <si>
    <t>Total for program 1.1</t>
  </si>
  <si>
    <t>Expenses not requiring appropriation in the budget year (c)</t>
  </si>
  <si>
    <t>Total for program 1.2</t>
  </si>
  <si>
    <t>Program 1.3: Australian Government Solicitor</t>
  </si>
  <si>
    <t>Special accounts</t>
  </si>
  <si>
    <t>Total for program 1.3</t>
  </si>
  <si>
    <t>Program 1.4: Justice Services</t>
  </si>
  <si>
    <t>Administered expenses</t>
  </si>
  <si>
    <t>Ordinary annual services 
(Appropriation Bill No.1)</t>
  </si>
  <si>
    <t>Community Legal Services Program</t>
  </si>
  <si>
    <t>Expensive Commonwealth Criminal Cases Fund</t>
  </si>
  <si>
    <t>Family Court of Western Australia</t>
  </si>
  <si>
    <t>Federal Family Violence Orders</t>
  </si>
  <si>
    <t>Financial assistance towards legal costs and related expenses</t>
  </si>
  <si>
    <t>Indigenous Justice</t>
  </si>
  <si>
    <t>Legal support services for survivors engaging with the Commonwealth redress scheme for survivors of institutional child sexual abuse</t>
  </si>
  <si>
    <t>Native Title Respondents Scheme</t>
  </si>
  <si>
    <t>Native Title System</t>
  </si>
  <si>
    <t>Payments for grants to Australian organisations</t>
  </si>
  <si>
    <t>Payments for membership of international bodies</t>
  </si>
  <si>
    <r>
      <t xml:space="preserve">Payments for services under the </t>
    </r>
    <r>
      <rPr>
        <i/>
        <sz val="8"/>
        <rFont val="Arial"/>
        <family val="2"/>
      </rPr>
      <t>Family Law Act 1975</t>
    </r>
    <r>
      <rPr>
        <sz val="8"/>
        <rFont val="Arial"/>
        <family val="2"/>
      </rPr>
      <t xml:space="preserve"> and the Child Support Scheme legislation</t>
    </r>
  </si>
  <si>
    <t>Payments to Law Courts Limited for contributions to operating and capital expenses</t>
  </si>
  <si>
    <t>Protecting the rights of older Australians</t>
  </si>
  <si>
    <t>Support for Specialist Family Violence Legal Services</t>
  </si>
  <si>
    <t>Payments to corporate entities</t>
  </si>
  <si>
    <t>Australian Human Rights Commission (d)</t>
  </si>
  <si>
    <t>Special appropriations</t>
  </si>
  <si>
    <t>Law Officers Act 1964</t>
  </si>
  <si>
    <r>
      <t>Public Governance, Performance and Accountability Act 2013</t>
    </r>
    <r>
      <rPr>
        <sz val="8"/>
        <rFont val="Arial"/>
        <family val="2"/>
      </rPr>
      <t xml:space="preserve"> s77</t>
    </r>
  </si>
  <si>
    <t>Services for Other Entities and Trust Moneys - Attorney-General's Department Special Account</t>
  </si>
  <si>
    <t xml:space="preserve">Expenses not requiring appropriation in the budget year </t>
  </si>
  <si>
    <t>Total expenses for program 1.4</t>
  </si>
  <si>
    <t>Program 1.5: Family Relationships</t>
  </si>
  <si>
    <t>Ordinary annual services</t>
  </si>
  <si>
    <t>(Appropriation Act No. 1)</t>
  </si>
  <si>
    <t xml:space="preserve">Family Relationships Services Program </t>
  </si>
  <si>
    <t>Total expenses for program 1.5</t>
  </si>
  <si>
    <t>Program 1.6: Royal Commissions</t>
  </si>
  <si>
    <t>Administered expenses (e)</t>
  </si>
  <si>
    <t>Ordinary annual services 
(Appropriation Act No. 1)</t>
  </si>
  <si>
    <t>Royal Commission into Defence and Veteran Suicide</t>
  </si>
  <si>
    <t>Royal Commission into Violence, Abuse, Neglect and Exploitation of People with Disability</t>
  </si>
  <si>
    <t>Expenses not requiring appropriation in the budget year (f)</t>
  </si>
  <si>
    <t>Total expenses for program 1.6</t>
  </si>
  <si>
    <t>Outcome 1 totals by appropriation type</t>
  </si>
  <si>
    <t>Other services (Appropriation Act No. 1)</t>
  </si>
  <si>
    <t>Expenses not requiring appropriation in the budget year</t>
  </si>
  <si>
    <t>s74 retained revenue receipts</t>
  </si>
  <si>
    <t>Total expenses for Outcome 1</t>
  </si>
  <si>
    <t xml:space="preserve"> </t>
  </si>
  <si>
    <t>Movement of administered funds between years</t>
  </si>
  <si>
    <t>Outcome 1</t>
  </si>
  <si>
    <t>Payments for the provision of community legal services - legal advice service supporting the Royal Commission into Violence, Abuse, Neglect and Exploitation of People with Disability (h)</t>
  </si>
  <si>
    <t>Royal Commission into Defence and Veteran Suicide (g)</t>
  </si>
  <si>
    <t>Total movement of administered funds</t>
  </si>
  <si>
    <t>Average staffing level (number) (h)</t>
  </si>
  <si>
    <r>
      <rPr>
        <b/>
        <sz val="8"/>
        <rFont val="Arial"/>
        <family val="2"/>
      </rPr>
      <t xml:space="preserve">Note: </t>
    </r>
    <r>
      <rPr>
        <sz val="8"/>
        <rFont val="Arial"/>
        <family val="2"/>
      </rPr>
      <t>Departmental appropriation splits and totals are indicative estimates and may change in the course of the budget year as government priorities change.</t>
    </r>
  </si>
  <si>
    <r>
      <t xml:space="preserve">(a) Estimated expenses incurred in relation to receipts retained under section 74 of the </t>
    </r>
    <r>
      <rPr>
        <i/>
        <sz val="8"/>
        <rFont val="Arial"/>
        <family val="2"/>
      </rPr>
      <t>Public Governance Performance and Accountability Act 2013</t>
    </r>
    <r>
      <rPr>
        <sz val="8"/>
        <rFont val="Arial"/>
        <family val="2"/>
      </rPr>
      <t>.</t>
    </r>
  </si>
  <si>
    <t>(b) Expenses not requiring appropriation in the Budget year are made up of depreciation and amortisation expenses of $12.814m, including depreciation on right-of-use net of lease principal repayments, and audit fees of $0.235m.</t>
  </si>
  <si>
    <t>(c) Expenses not requiring appropriation in the Budget year are made up of depreciation and amortisation expenses of $4.090m, including depreciation on right-of-use net of lease principal repayments, and audit fees of $0.260m.</t>
  </si>
  <si>
    <t>(e) See the program 1.4 section of this table for funding providedfor legal financial assistance and expenses for witnesses for each of the Royal Commissions.  See also table 3.10 for capital funding provided to the Royal Commissions.</t>
  </si>
  <si>
    <t>(f) Expenses not requiring appropriation in the Budget year are made up of depreciation and amortisation expenses of $10.457m including depreciation on right-of-use net of lease principal repayments.</t>
  </si>
  <si>
    <t>(g) The movement of capital budget from 2021-22 to 2022-23 of $0.600m.</t>
  </si>
  <si>
    <t>(h) See also the Average Staffing Level table following Table 2.2.1.</t>
  </si>
  <si>
    <t>Check</t>
  </si>
  <si>
    <t>Table 2.2.1: Budgeted expenses for Outcome 2</t>
  </si>
  <si>
    <t>Expenses not requiring appropriation in the budget year (a)</t>
  </si>
  <si>
    <t>Total for program 2.1</t>
  </si>
  <si>
    <t>Program 2.2: Workplace Support</t>
  </si>
  <si>
    <t>Fair Entitlements Guarantee</t>
  </si>
  <si>
    <t>Financial assistance for working women's centres to provide advice and related support on work-related matters</t>
  </si>
  <si>
    <t>International Labour Organization Subscription</t>
  </si>
  <si>
    <t>Protected Action Ballot</t>
  </si>
  <si>
    <t xml:space="preserve">Payments to industry for business research and innovation initiatives </t>
  </si>
  <si>
    <t>Coal Mining Industry (Long Service Leave) Administrative Act 1992</t>
  </si>
  <si>
    <t>Fair Entitlements Guarantee Act 2012</t>
  </si>
  <si>
    <t>Total expenses for program 2.2</t>
  </si>
  <si>
    <t>Program 2.3: Workers' Compensation Payments</t>
  </si>
  <si>
    <t>Asbestos-related Claims Act 2005</t>
  </si>
  <si>
    <t>Safety, Rehabilitation &amp; Compensation Act 1988</t>
  </si>
  <si>
    <t>Total expenses for program 2.3</t>
  </si>
  <si>
    <t>Outcome 2 totals by appropriation type</t>
  </si>
  <si>
    <t>Ordinary annual services 
Appropriation Bill (No. 1)</t>
  </si>
  <si>
    <t>Other services (Appropriation Bill No. 2)</t>
  </si>
  <si>
    <t>Total expenses for Outcome 2</t>
  </si>
  <si>
    <t>Average staffing level (number) (b)</t>
  </si>
  <si>
    <t>(a) Expenses not requiring appropriation in the Budget year are made up of depreciation and amortisation expenses, including depreciation on right-of-use net of lease principal repayments.</t>
  </si>
  <si>
    <t>(b) See also the Average Staffing Level table following Table 2.2.1.</t>
  </si>
  <si>
    <t>EXPENSES</t>
  </si>
  <si>
    <t>Employee benefits</t>
  </si>
  <si>
    <t>Suppliers</t>
  </si>
  <si>
    <t>Grants</t>
  </si>
  <si>
    <t>Finance Costs</t>
  </si>
  <si>
    <t>Other expenses</t>
  </si>
  <si>
    <t>Total expenses (b)</t>
  </si>
  <si>
    <t xml:space="preserve">LESS: </t>
  </si>
  <si>
    <t>OWN-SOURCE INCOME</t>
  </si>
  <si>
    <t>Own-source revenue</t>
  </si>
  <si>
    <t>Sale of goods and rendering of services</t>
  </si>
  <si>
    <t>Interest</t>
  </si>
  <si>
    <t>Other revenue</t>
  </si>
  <si>
    <t>Total own-source revenue</t>
  </si>
  <si>
    <t>Gains</t>
  </si>
  <si>
    <t>Other—resources received free of charge</t>
  </si>
  <si>
    <t>Other gains</t>
  </si>
  <si>
    <t>Total gains</t>
  </si>
  <si>
    <t>Total own-source income</t>
  </si>
  <si>
    <t>Net (cost of)/contribution by services</t>
  </si>
  <si>
    <t>Revenue from government</t>
  </si>
  <si>
    <t>Surplus/(deficit) attributable to the Australian Government</t>
  </si>
  <si>
    <t>Income Tax Expense</t>
  </si>
  <si>
    <t>OTHER COMPREHENSIVE INCOME</t>
  </si>
  <si>
    <t>Changes in asset revaluation surplus</t>
  </si>
  <si>
    <t>Total other comprehensive income</t>
  </si>
  <si>
    <t>Total comprehensive income/(loss) attributable to the Australian Government</t>
  </si>
  <si>
    <t>Note: Impact of net cash appropriation arrangements</t>
  </si>
  <si>
    <t>2021-22 $’000</t>
  </si>
  <si>
    <t>2022-23 $’000</t>
  </si>
  <si>
    <t>2023-24 $’000</t>
  </si>
  <si>
    <t>Total comprehensive income/(loss) as per the statement of comprehensive income</t>
  </si>
  <si>
    <t>plus: depreciation/amortisation of assets
  funded through appropriations
  (departmental capital budget funding
  and/or equity injections) (a)</t>
  </si>
  <si>
    <t>plus: depreciation/amortisation
  expenses for ROU assets (c)</t>
  </si>
  <si>
    <t>less: lease principal repayments (c)</t>
  </si>
  <si>
    <t xml:space="preserve">Prepared on Australian Accounting Standards basis. </t>
  </si>
  <si>
    <t>(b) Figures presented include the elimination of $10.0m in internal expenses relating to services provided by the Australian Government Solicitor. Figures presented in table 2.1.1 do not include the elimination.</t>
  </si>
  <si>
    <t>Depreciation expense (excluding AGS depreciation expense)</t>
  </si>
  <si>
    <t>depreciation expense</t>
  </si>
  <si>
    <t>Depreciation and ammortisation estimate as per above table</t>
  </si>
  <si>
    <t>Auscheck depreciation - cost recovery estimate provided by SFM</t>
  </si>
  <si>
    <t>DVS depreciation - cost recovery estimate provided by SFM</t>
  </si>
  <si>
    <t>AGS depreciation - cost recovery estimate provided by AGS</t>
  </si>
  <si>
    <t>Variance</t>
  </si>
  <si>
    <t>CHECK</t>
  </si>
  <si>
    <t>Updated</t>
  </si>
  <si>
    <t>Waiting on</t>
  </si>
  <si>
    <t>Formula updated</t>
  </si>
  <si>
    <t>ROU workbook</t>
  </si>
  <si>
    <t>CBMS statutary report checked</t>
  </si>
  <si>
    <t>Annual statement checked</t>
  </si>
  <si>
    <r>
      <rPr>
        <b/>
        <sz val="8"/>
        <color rgb="FFFF0000"/>
        <rFont val="Arial"/>
        <family val="2"/>
      </rPr>
      <t>AGS</t>
    </r>
    <r>
      <rPr>
        <b/>
        <sz val="8"/>
        <color indexed="8"/>
        <rFont val="Arial"/>
        <family val="2"/>
      </rPr>
      <t xml:space="preserve"> Table 3.1: Comprehensive income statement (showing net cost of services) With elimination</t>
    </r>
  </si>
  <si>
    <t>for the period ended 30 June</t>
  </si>
  <si>
    <t>Depreciation and amortisation</t>
  </si>
  <si>
    <t>Total expenses</t>
  </si>
  <si>
    <t>Surplus (deficit) attributable to the Australian Government</t>
  </si>
  <si>
    <t xml:space="preserve">Total comprehensive income (loss) </t>
  </si>
  <si>
    <t>Total comprehensive income (loss) attributable to the Australian Government</t>
  </si>
  <si>
    <t>2020-21 $’000</t>
  </si>
  <si>
    <t>Total comprehensive income (loss) excluding depreciation/amortisation expenses previously funded through revenue appropriations</t>
  </si>
  <si>
    <t>Less depreciation/amortisation expenses previously funded through revenue appropriations</t>
  </si>
  <si>
    <t>Less depreciation/amortisation expenses expenses for ROU</t>
  </si>
  <si>
    <t>Add principal repayments on leased assets (b)</t>
  </si>
  <si>
    <t>Total comprehensive income (loss) as per the statement of comprehensive income</t>
  </si>
  <si>
    <t>Prepared on Australian Accounting Standards basis.</t>
  </si>
  <si>
    <t>Intercompany revenue eliminated added back</t>
  </si>
  <si>
    <t>Net profit</t>
  </si>
  <si>
    <t>Total expenses - check = 0</t>
  </si>
  <si>
    <t>Total revenue - check = 0</t>
  </si>
  <si>
    <t>operating result  - check = 0</t>
  </si>
  <si>
    <r>
      <rPr>
        <b/>
        <sz val="8"/>
        <color rgb="FFFF0000"/>
        <rFont val="Arial"/>
        <family val="2"/>
      </rPr>
      <t>AGS</t>
    </r>
    <r>
      <rPr>
        <b/>
        <sz val="8"/>
        <color indexed="8"/>
        <rFont val="Arial"/>
        <family val="2"/>
      </rPr>
      <t xml:space="preserve"> Table 3.1: Comprehensive income statement (</t>
    </r>
    <r>
      <rPr>
        <b/>
        <sz val="8"/>
        <color rgb="FFFF0000"/>
        <rFont val="Arial"/>
        <family val="2"/>
      </rPr>
      <t>without elimination)</t>
    </r>
  </si>
  <si>
    <t>2024-25
Forward estimate
$’000</t>
  </si>
  <si>
    <t>AGD vs. AGS Eliminations</t>
  </si>
  <si>
    <t>Interest and Dividends</t>
  </si>
  <si>
    <t>Loss after adding back elimination entry</t>
  </si>
  <si>
    <r>
      <rPr>
        <b/>
        <sz val="8"/>
        <color rgb="FFFF0000"/>
        <rFont val="Arial"/>
        <family val="2"/>
      </rPr>
      <t>AGD only</t>
    </r>
    <r>
      <rPr>
        <b/>
        <sz val="8"/>
        <color indexed="8"/>
        <rFont val="Arial"/>
        <family val="2"/>
      </rPr>
      <t xml:space="preserve"> Table 3.1: Comprehensive income statement (showing net cost of services)</t>
    </r>
  </si>
  <si>
    <t>Surplus (deficit) attributable to</t>
  </si>
  <si>
    <t>the Australian Government</t>
  </si>
  <si>
    <t>Total comprehensive income (loss)</t>
  </si>
  <si>
    <t>Less depreciation/amortisation expenses expenses for ROU (b)</t>
  </si>
  <si>
    <r>
      <rPr>
        <b/>
        <sz val="8"/>
        <color rgb="FFFF0000"/>
        <rFont val="Arial"/>
        <family val="2"/>
      </rPr>
      <t>AGD</t>
    </r>
    <r>
      <rPr>
        <sz val="8"/>
        <color indexed="8"/>
        <rFont val="Arial"/>
        <family val="2"/>
      </rPr>
      <t xml:space="preserve"> only Table 3.1: Comprehensive income statement</t>
    </r>
    <r>
      <rPr>
        <b/>
        <sz val="8"/>
        <color rgb="FFFF0000"/>
        <rFont val="Arial"/>
        <family val="2"/>
      </rPr>
      <t xml:space="preserve"> (Without Elimination)</t>
    </r>
  </si>
  <si>
    <t>Surplus after adding back elimination entry</t>
  </si>
  <si>
    <t>ASSETS</t>
  </si>
  <si>
    <t>Financial assets</t>
  </si>
  <si>
    <r>
      <t xml:space="preserve">Cash </t>
    </r>
    <r>
      <rPr>
        <sz val="8"/>
        <rFont val="Arial"/>
        <family val="2"/>
      </rPr>
      <t>and cash equivalents</t>
    </r>
  </si>
  <si>
    <t>Trade and other receivables</t>
  </si>
  <si>
    <t>Other investments</t>
  </si>
  <si>
    <t>Total financial assets</t>
  </si>
  <si>
    <t>Non-financial assets</t>
  </si>
  <si>
    <t>Land and buildings</t>
  </si>
  <si>
    <t>Property, plant and equipment</t>
  </si>
  <si>
    <t>Heritage and cultural assets</t>
  </si>
  <si>
    <t>Intangibles</t>
  </si>
  <si>
    <t>Other non-financial assets</t>
  </si>
  <si>
    <t>Total non-financial assets</t>
  </si>
  <si>
    <t>Total assets</t>
  </si>
  <si>
    <t>LIABILITIES</t>
  </si>
  <si>
    <t>Payables</t>
  </si>
  <si>
    <t>Subsidies</t>
  </si>
  <si>
    <t>Other payables</t>
  </si>
  <si>
    <t>Total payables</t>
  </si>
  <si>
    <t>Leases</t>
  </si>
  <si>
    <t>Total interest bearing liabilities</t>
  </si>
  <si>
    <t>Provisions</t>
  </si>
  <si>
    <t>Employee provisions</t>
  </si>
  <si>
    <t>Other provisions</t>
  </si>
  <si>
    <t>Total provisions</t>
  </si>
  <si>
    <t>Total liabilities</t>
  </si>
  <si>
    <t>Net assets</t>
  </si>
  <si>
    <t>Parent entity interest</t>
  </si>
  <si>
    <t>Contributed equity</t>
  </si>
  <si>
    <t>Reserves</t>
  </si>
  <si>
    <t>Retained surplus/(accumulated deficit)</t>
  </si>
  <si>
    <t>Total parent entity interest</t>
  </si>
  <si>
    <t>Total equity</t>
  </si>
  <si>
    <t>Interest-bearing liabilities</t>
  </si>
  <si>
    <t>Total interest-bearing liabilities</t>
  </si>
  <si>
    <t>Retained earnings                                                                                                                                                                                                                                                                                                                                                                                                                                                                                                               $'000</t>
  </si>
  <si>
    <t>Asset revaluation reserve $’000</t>
  </si>
  <si>
    <t>Contributed equity/
capital 
$’000</t>
  </si>
  <si>
    <t>Total equity                                                                                                                                                                                                                                                                                                                                                                                                                                                                                                       $’000</t>
  </si>
  <si>
    <t>Balance carried forward from previous period</t>
  </si>
  <si>
    <t>Adjusted opening balance</t>
  </si>
  <si>
    <t>Comprehensive income</t>
  </si>
  <si>
    <t>Surplus/(deficit) for the period</t>
  </si>
  <si>
    <t>Total comprehensive income</t>
  </si>
  <si>
    <t>Transactions with owners</t>
  </si>
  <si>
    <t>Other</t>
  </si>
  <si>
    <t>Contributions by owners</t>
  </si>
  <si>
    <t>Departmental capital budget (DCB)</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</si>
  <si>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</si>
  <si>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</si>
  <si>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</si>
  <si>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</si>
  <si>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</si>
  <si>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</si>
  <si>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</si>
  <si>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Net GST received</t>
  </si>
  <si>
    <t>Total cash received</t>
  </si>
  <si>
    <t>Cash used</t>
  </si>
  <si>
    <t>Employees</t>
  </si>
  <si>
    <t>Net GST paid</t>
  </si>
  <si>
    <t>s74 external revenue transferred to OPA</t>
  </si>
  <si>
    <t>Interest payment on lease liability</t>
  </si>
  <si>
    <t>Total cash used</t>
  </si>
  <si>
    <t>Net cash from/(used by) operating activities</t>
  </si>
  <si>
    <t>INVESTING ACTIVITIES</t>
  </si>
  <si>
    <t>Purchase of property, plant and equipment and intangibles</t>
  </si>
  <si>
    <t>Net cash from/(used by) investing activities</t>
  </si>
  <si>
    <t>FINANCING ACTIVITIES</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</si>
  <si>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</si>
  <si>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</si>
  <si>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</si>
  <si>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</si>
  <si>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</si>
  <si>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</si>
  <si>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Total new capital appropriations</t>
  </si>
  <si>
    <t>Provided for:</t>
  </si>
  <si>
    <t>Purchase of non-financial assets</t>
  </si>
  <si>
    <t>Total items</t>
  </si>
  <si>
    <t>PURCHASE OF NON-FINANCIAL ASSETS</t>
  </si>
  <si>
    <t>Funded by capital appropriations (a)</t>
  </si>
  <si>
    <t>Funded internally from departmental resources (c)</t>
  </si>
  <si>
    <t>Total purchases of non-financial assets</t>
  </si>
  <si>
    <t>RECONCILIATION OF CASH USED TO ACQUIRE ASSETS TO ASSET MOVEMENT TABLE</t>
  </si>
  <si>
    <t>Total purchases</t>
  </si>
  <si>
    <t>Total cash used to acquire assets</t>
  </si>
  <si>
    <t>(a) Includes both current Bill 2 and prior Act 2/4/6 appropriations.</t>
  </si>
  <si>
    <t>Table 3.6: Statement of departmental asset movements (budget year 2022-23)</t>
  </si>
  <si>
    <t>Land
$'000</t>
  </si>
  <si>
    <t>Buildings
$'000</t>
  </si>
  <si>
    <t>Other property, plant &amp; equipment $’000</t>
  </si>
  <si>
    <t>Heritage
&amp;
cultural
$'000</t>
  </si>
  <si>
    <t>Computer
software &amp;
intangibles
$'000</t>
  </si>
  <si>
    <t>Total $’000</t>
  </si>
  <si>
    <t>As at 1 July 2022</t>
  </si>
  <si>
    <t xml:space="preserve">Gross book value </t>
  </si>
  <si>
    <t>Accumulated depreciation/amortisation and impairment</t>
  </si>
  <si>
    <t>Opening net book balance</t>
  </si>
  <si>
    <t>CAPITAL ASSET ADDITIONS</t>
  </si>
  <si>
    <t>Estimated expenditure on new or replacement assets</t>
  </si>
  <si>
    <t>Total additions</t>
  </si>
  <si>
    <t>Other movements</t>
  </si>
  <si>
    <t>Depreciation/amortisation expense</t>
  </si>
  <si>
    <t>Depreciation/amortisation expense on ROU Assets</t>
  </si>
  <si>
    <t>Total other movements</t>
  </si>
  <si>
    <t>As at 30 June 2023</t>
  </si>
  <si>
    <t>Gross book value</t>
  </si>
  <si>
    <t>Closing net book balance</t>
  </si>
  <si>
    <t>(a) 'Appropriation equity' refers to equity injections appropriations provided through Appropriation Bill (No. 2) 2022-23, including Collection Development Acquisition Budget.</t>
  </si>
  <si>
    <t>(b) 'Appropriation ordinary annual services' refers to funding provided through Appropriation Bill (No.1) 2022-23 for depreciation/amortisation expenses, Departmental Capital Budget or other operational expenses.</t>
  </si>
  <si>
    <t>(c) Net proceeds may be returned to the Official Public Account.</t>
  </si>
  <si>
    <t>Table 3.7:  Schedule of budgeted income and expenses administered on behalf of Government (for the period ended 30 June)</t>
  </si>
  <si>
    <t>EXPENSES ADMINISTERED ON BEHALF    OF GOVERNMENT</t>
  </si>
  <si>
    <t>Personal benefits</t>
  </si>
  <si>
    <t>Finance costs</t>
  </si>
  <si>
    <t>Total expenses administered on behalf of government</t>
  </si>
  <si>
    <t>LESS:</t>
  </si>
  <si>
    <t>Taxation revenue</t>
  </si>
  <si>
    <t>Levies</t>
  </si>
  <si>
    <t>Total Taxation revenue</t>
  </si>
  <si>
    <t>Non-taxation revenue</t>
  </si>
  <si>
    <t>Total non-taxation revenue</t>
  </si>
  <si>
    <t>Total own-source revenue administered on behalf of government</t>
  </si>
  <si>
    <t>Net cost of/(contribution by) services</t>
  </si>
  <si>
    <t>Surplus/(deficit) before income tax</t>
  </si>
  <si>
    <t>Surplus/(deficit) after income tax</t>
  </si>
  <si>
    <t>Gains/(losses) on financial liabilities at fair value through other comprehensive income</t>
  </si>
  <si>
    <t>Total comprehensive income/(loss)</t>
  </si>
  <si>
    <t>Table 3.8: Schedule of budgeted assets and liabilities administered on behalf of government (as at 30 June)</t>
  </si>
  <si>
    <t>Cash and cash equivalents</t>
  </si>
  <si>
    <t>Receivables</t>
  </si>
  <si>
    <t>Total assets administered on behalf of government</t>
  </si>
  <si>
    <t>Total liabilities administered on behalf of government</t>
  </si>
  <si>
    <t>Net assets/(liabilities)</t>
  </si>
  <si>
    <t xml:space="preserve">Table 3.9: Schedule of budgeted administered cash flows (for the period ended 30 June) </t>
  </si>
  <si>
    <t>Taxes</t>
  </si>
  <si>
    <t>Grant payments</t>
  </si>
  <si>
    <t>Subsidies paid</t>
  </si>
  <si>
    <t>Interest payments on lease liability</t>
  </si>
  <si>
    <t>Principal payment on lease liability</t>
  </si>
  <si>
    <t>Total Cash used</t>
  </si>
  <si>
    <t>Net cash from/(used by) financial activities</t>
  </si>
  <si>
    <t>Cash from Official Public Account for appropriations</t>
  </si>
  <si>
    <t>Cash to Official Public Account for appropriations</t>
  </si>
  <si>
    <t>Administered Assets and Liabilities
  - Bill 2</t>
  </si>
  <si>
    <t>Total accrual purchases</t>
  </si>
  <si>
    <t>(a) Includes both current Bill 4 and prior Act 2/4/6 appropriations and special capital appropriations.</t>
  </si>
  <si>
    <t>Table 3.11: Statement of administered asset movements (budget year 2022-23)</t>
  </si>
  <si>
    <t>Assets held for sale or in a disposal group held for sale</t>
  </si>
  <si>
    <t>Table 3.1: Comprehensive income statement (showing net cost of services) for the period ended 30 June</t>
  </si>
  <si>
    <r>
      <rPr>
        <b/>
        <sz val="8"/>
        <rFont val="Arial"/>
        <family val="2"/>
      </rPr>
      <t>Ta</t>
    </r>
    <r>
      <rPr>
        <b/>
        <sz val="8"/>
        <color indexed="8"/>
        <rFont val="Arial"/>
        <family val="2"/>
      </rPr>
      <t>ble 3.2: Budgeted departmental balance sheet (as at 30 June)</t>
    </r>
  </si>
  <si>
    <t>ADMINISTERED</t>
  </si>
  <si>
    <t>DEPARTMENTAL</t>
  </si>
  <si>
    <t>Annual appropriations — ordinary annual services (a)</t>
  </si>
  <si>
    <t>Annual appropriations — other services — non-operating (f)</t>
  </si>
  <si>
    <t>Annual appropriations — ordinary annual services (a) (g)</t>
  </si>
  <si>
    <t>All figures shown above are GST exclusive and may not match figures in the cash flow statement.</t>
  </si>
  <si>
    <t>Prepared on a resourcing (appropriations available) basis.</t>
  </si>
  <si>
    <t>Table 1.1: Entity resource statement — budget estimates for 2022-23 as at Budget March 2022</t>
  </si>
  <si>
    <t>(a) This excludes $17.696m from the 2021-22 Appropriation Bill (No. 3) which will be recognised in future portfolio budget statements after the bill has received Royal Assent.</t>
  </si>
  <si>
    <t xml:space="preserve">Prepared on a Government Finance Statistics (Underlying Cash) basis. </t>
  </si>
  <si>
    <r>
      <t xml:space="preserve">(d) In the 2021-22  Additional Estimates, the government also provided an equity injection of $16.0m in 2021-22 to provide for ongoing financial sustainability for the Australian Human Rights Commission and $0.05m for the measure </t>
    </r>
    <r>
      <rPr>
        <i/>
        <sz val="8"/>
        <rFont val="Arial"/>
        <family val="2"/>
      </rPr>
      <t xml:space="preserve">Attorney-General's Department Portfolio </t>
    </r>
    <r>
      <rPr>
        <sz val="8"/>
        <rFont val="Calibri"/>
        <family val="2"/>
      </rPr>
      <t>—</t>
    </r>
    <r>
      <rPr>
        <i/>
        <sz val="8"/>
        <rFont val="Arial"/>
        <family val="2"/>
      </rPr>
      <t>additional resourcing</t>
    </r>
    <r>
      <rPr>
        <sz val="8"/>
        <rFont val="Arial"/>
        <family val="2"/>
      </rPr>
      <t>.</t>
    </r>
  </si>
  <si>
    <t>2022-23
Budget
$'000</t>
  </si>
  <si>
    <r>
      <rPr>
        <b/>
        <sz val="8"/>
        <rFont val="Arial"/>
        <family val="2"/>
      </rPr>
      <t>Note:</t>
    </r>
    <r>
      <rPr>
        <sz val="8"/>
        <rFont val="Arial"/>
        <family val="2"/>
      </rPr>
      <t xml:space="preserve"> Departmental appropriation splits and totals are indicative estimates and may change in the course of the budget year as government priorities change.</t>
    </r>
  </si>
  <si>
    <t xml:space="preserve">Digital Economy Strategy (c) </t>
  </si>
  <si>
    <t xml:space="preserve">Flood package (d) </t>
  </si>
  <si>
    <t>2022-23 Estimate
$'000</t>
  </si>
  <si>
    <t>Women’s Safety (f)</t>
  </si>
  <si>
    <t xml:space="preserve">(f) The full measure description appears in Budget Paper No. 2 under Cross Portfolio. The measure provides funding of $31.806m over 4 years that will be managed through the Department of the Treasury.	</t>
  </si>
  <si>
    <t>Program 1.2: Attorney-General’s Department Operating Expenses — National Security, Integrity and International</t>
  </si>
  <si>
    <t>Program 1.1: Attorney-General’s Department Operating Expenses —  Legal Services and Families</t>
  </si>
  <si>
    <t>Net cash operating surplus/(deficit)</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</si>
  <si>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</si>
  <si>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(c) Applies to leases under AASB 16 Leases.</t>
  </si>
  <si>
    <t xml:space="preserve">(a) Equity is the residual interest in assets after the deduction of liabilities. </t>
  </si>
  <si>
    <t>EQUITY (a)</t>
  </si>
  <si>
    <t>Equity injection — appropriation</t>
  </si>
  <si>
    <t>Table 3.3: Departmental statement of changes in equity — summary of movement (budget year 2022-23)</t>
  </si>
  <si>
    <t>Depreciation and amortisation (a)</t>
  </si>
  <si>
    <t>Funded by capital appropriation — DCB (b)</t>
  </si>
  <si>
    <t>Equity injections — Bill 2</t>
  </si>
  <si>
    <t>Capital budget — Bill 1 (DCB)</t>
  </si>
  <si>
    <t>(c) Includes the following sources of funding: current Bill 1 and prior year Act 1/3/5 appropriations (excluding amounts from the DCB); internally developed assets; s74 External Revenue; and proceeds from the sale of assets.</t>
  </si>
  <si>
    <t>(b) Does not include annual finance lease costs. Include purchases from current and previous years' departmental capital budgets (DCBs).</t>
  </si>
  <si>
    <t>OTHER MOVEMENTS</t>
  </si>
  <si>
    <t>By purchase — appropriation ordinary annual services (b)</t>
  </si>
  <si>
    <t>By purchase — appropriation equity — ROU assets</t>
  </si>
  <si>
    <t>By purchase — appropriation equity (a)</t>
  </si>
  <si>
    <t>Accumulated depreciation/amortisation and impairment — ROU assets</t>
  </si>
  <si>
    <t>Gross book value — ROU assets</t>
  </si>
  <si>
    <t>By purchase — other</t>
  </si>
  <si>
    <t>Total own-source income administered on behalf of government</t>
  </si>
  <si>
    <t>Table 3.10: Schedule of administered capital budget statement (for the period ended 30 June)</t>
  </si>
  <si>
    <t>Gross book value — ROU</t>
  </si>
  <si>
    <t>Accumulated depreciation/amortisation and impairment — ROU</t>
  </si>
  <si>
    <t>By purchase — appropriation equity — ROU</t>
  </si>
  <si>
    <t>Depreciation/amortisation expense — ROU</t>
  </si>
  <si>
    <t xml:space="preserve">(b) 'Appropriation ordinary annual services' refers to funding provided through Appropriation Bill (No.1) 2022-23 for depreciation/amortisation expenses, administered capital budget or other operational expenses. </t>
  </si>
  <si>
    <t>Program 2.1: Attorney-General’s Department Operating Expenses — Industrial Relations</t>
  </si>
  <si>
    <r>
      <t xml:space="preserve">Payments to corporate entities </t>
    </r>
    <r>
      <rPr>
        <sz val="8"/>
        <color theme="1"/>
        <rFont val="Calibri"/>
        <family val="2"/>
      </rPr>
      <t>—</t>
    </r>
    <r>
      <rPr>
        <sz val="8"/>
        <color theme="1"/>
        <rFont val="Arial"/>
        <family val="2"/>
      </rPr>
      <t xml:space="preserve"> Comcare</t>
    </r>
  </si>
  <si>
    <r>
      <t xml:space="preserve">Payments for the provision of community legal services </t>
    </r>
    <r>
      <rPr>
        <sz val="8"/>
        <rFont val="Calibri"/>
        <family val="2"/>
      </rPr>
      <t>—</t>
    </r>
    <r>
      <rPr>
        <sz val="8"/>
        <rFont val="Arial"/>
        <family val="2"/>
      </rPr>
      <t xml:space="preserve"> legal advice service supporting the Royal Commission into Defence and Veteran Suicide</t>
    </r>
  </si>
  <si>
    <t xml:space="preserve"> Legally Assisted Financial Dispute Resolution Pilots — Small Property Claims</t>
  </si>
  <si>
    <t>Payments for the provision of community legal services — legal advice service supporting the Royal Commission into Violence, Abuse, Neglect and Exploitation of People with Disability</t>
  </si>
  <si>
    <t>Financial Assistance towards legal costs and related expenses — expenses for witnesses appearing before the Royal Commissions into Defence and Veteran Suicide</t>
  </si>
  <si>
    <t>Financial Assistance towards legal costs and related expenses — expenses for witnesses appearing before the Royal Commission into Defence and Veteran Suicide</t>
  </si>
  <si>
    <t>Financial Assistance towards legal costs and related expenses — expenses for witnesses to the Royal Commission into Violence, Abuse, Neglect and Exploitation of People with Disability</t>
  </si>
  <si>
    <t>Office of the Special Investigator — legal support (g)</t>
  </si>
  <si>
    <t xml:space="preserve">(j) Excludes trust moneys held in Services for Other Entities and Trust Moneys (SOETM) and other special accounts. For further information on special accounts, please refer to Budget Paper No. 4: Agency Resourcing. Also see Table 2.1 for further information on outcome and program expenses broken down by various funding sources, e.g. annual appropriations, special appropriations and special accounts. </t>
  </si>
  <si>
    <r>
      <t xml:space="preserve">(b) Excludes funding subject to administrative quarantine by Finance or withheld under section 51 of the </t>
    </r>
    <r>
      <rPr>
        <i/>
        <sz val="8"/>
        <color indexed="8"/>
        <rFont val="Arial"/>
        <family val="2"/>
      </rPr>
      <t xml:space="preserve">Public Governance, Performance and Accountability Act 2013 </t>
    </r>
    <r>
      <rPr>
        <sz val="8"/>
        <color rgb="FF000000"/>
        <rFont val="Arial"/>
        <family val="2"/>
      </rPr>
      <t>(PGPA Act)</t>
    </r>
    <r>
      <rPr>
        <i/>
        <sz val="8"/>
        <color indexed="8"/>
        <rFont val="Arial"/>
        <family val="2"/>
      </rPr>
      <t>.</t>
    </r>
  </si>
  <si>
    <r>
      <rPr>
        <b/>
        <sz val="8"/>
        <color rgb="FF000000"/>
        <rFont val="Arial"/>
        <family val="2"/>
      </rPr>
      <t xml:space="preserve">Payments made on behalf of another entity </t>
    </r>
    <r>
      <rPr>
        <sz val="8"/>
        <color indexed="8"/>
        <rFont val="Arial"/>
        <family val="2"/>
      </rPr>
      <t xml:space="preserve">
</t>
    </r>
    <r>
      <rPr>
        <b/>
        <sz val="8"/>
        <color rgb="FF000000"/>
        <rFont val="Arial"/>
        <family val="2"/>
      </rPr>
      <t>(as disclosed in the respective entity's resource statement)</t>
    </r>
  </si>
  <si>
    <r>
      <t>Department of Finance —</t>
    </r>
    <r>
      <rPr>
        <i/>
        <sz val="8"/>
        <color rgb="FF000000"/>
        <rFont val="Arial"/>
        <family val="2"/>
      </rPr>
      <t xml:space="preserve"> Parliamentary Business Resources Act 2017</t>
    </r>
    <r>
      <rPr>
        <sz val="8"/>
        <color rgb="FF000000"/>
        <rFont val="Arial"/>
        <family val="2"/>
      </rPr>
      <t xml:space="preserve"> (s59)</t>
    </r>
  </si>
  <si>
    <r>
      <t xml:space="preserve">Australian Public Service Commission — </t>
    </r>
    <r>
      <rPr>
        <i/>
        <sz val="8"/>
        <color rgb="FF000000"/>
        <rFont val="Arial"/>
        <family val="2"/>
      </rPr>
      <t>Remuneration Tribunal Act 1973 </t>
    </r>
    <r>
      <rPr>
        <sz val="8"/>
        <color rgb="FF000000"/>
        <rFont val="Arial"/>
        <family val="2"/>
      </rPr>
      <t>(s7)</t>
    </r>
  </si>
  <si>
    <t xml:space="preserve">Payments made to corporate entities within the portfolio </t>
  </si>
  <si>
    <t>Third-party payments from and on behalf of other entities</t>
  </si>
  <si>
    <t>Principal payments on lease liability</t>
  </si>
  <si>
    <t>(a) 'Appropriation equity' refers to administered assets and liabilities funding appropriations provided through Appropriation Act (No.2) 2022-23.</t>
  </si>
  <si>
    <t>(c) Excludes departmental capital budget (DCB) and the 2021-22 estimated actual also excludes $5.245m from the 2021-22 Appropriation Bill No.3 which will be recognised in future portfolio budget statements after the bill has received Royal Assent.</t>
  </si>
  <si>
    <t xml:space="preserve">(e) Departmental capital budgets are not separately identified in Appropriation Bill (No.1) and form part of ordinary annual services items. Table 3.5 has further details. For accounting purposes, this amount has been designated as a 'contribution by owner'.The 2021-22 estimated actual also excludes $7.682m from the 2021-22 Appropriation Bill No.3 which will be recognised in future portfolio budget statements after the bill has received Royal Assent. </t>
  </si>
  <si>
    <t xml:space="preserve">Strengthening Australia’s Arrangements for Managing Terrorist Offenders and Countering Violent Extremism (e) </t>
  </si>
  <si>
    <t>Commonwealth's Deregulation Agenda (b)</t>
  </si>
  <si>
    <t>1.2, 1.4</t>
  </si>
  <si>
    <t>1.1, 1.4, 1.5, 2.1, 2.2</t>
  </si>
  <si>
    <r>
      <t>(c)</t>
    </r>
    <r>
      <rPr>
        <sz val="7"/>
        <color rgb="FF000000"/>
        <rFont val="Times New Roman"/>
        <family val="1"/>
      </rPr>
      <t xml:space="preserve">    </t>
    </r>
    <r>
      <rPr>
        <sz val="8"/>
        <color rgb="FF000000"/>
        <rFont val="Arial"/>
        <family val="2"/>
      </rPr>
      <t>The lead entity for this measure is the Department of the Prime Minister and Cabinet. The full measure description appears in Budget Paper No. 2 under the Prime Minister and Cabinet portfolio. Funding of $0.356m over 2 years was included in the 2021-22 Portfolio Additional Estimates Statements.</t>
    </r>
  </si>
  <si>
    <t>(d)	The full measure description appears in Budget Paper No. 2 under Cross Portfolio The measure provides funding of $5.449m over 2 years that will be managed through the Department of the Treasury.</t>
  </si>
  <si>
    <t xml:space="preserve">(e)	The lead entity for this measure is the Department of Home Affairs.	The full measure description appears in Budget Paper No. 2 under the Home Affairs portfolio. Funding of $9.749m in 2022-23 was included in the 2021-22 Portfolio Additional Estimates Statements.	</t>
  </si>
  <si>
    <t xml:space="preserve">(g) The measure includes funding of $1.532m in capital (equity) in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</si>
</sst>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_);&quot;(&quot;#,##0&quot;)&quot;;&quot;-&quot;_)"/>
    <numFmt numFmtId="165" formatCode="_(* #,##0.00_);_(* \(#,##0.00\);_(* &quot;-&quot;??_);_(@_)"/>
    <numFmt numFmtId="166" formatCode="_(* #,##0_);_(* \(#,##0\);_(* &quot;-&quot;??_);_(@_)"/>
    <numFmt numFmtId="167" formatCode="_(* #,##0_);_(* \(#,##0\);_(* &quot;(x)&quot;_);_(@_)"/>
    <numFmt numFmtId="168" formatCode="_(* #,##0_);_(* \(#,##0\);_(* &quot;-&quot;_);_(@_)"/>
    <numFmt numFmtId="169" formatCode="_(* #,##0.0_);_(* \(#,##0.0\);_(* &quot;(x)&quot;_);_(@_)"/>
    <numFmt numFmtId="170" formatCode="[$-10409]#,##0"/>
    <numFmt numFmtId="171" formatCode="#,##0;\(#,##0\);\–"/>
  </numFmts>
  <fonts count="26" x14ac:knownFonts="1">
    <font>
      <sz val="11"/>
      <color theme="1"/>
      <name val="Calibri"/>
      <family val="2"/>
      <scheme val="minor"/>
    </font>
    <font>
      <sz val="11"/>
      <color theme="1"/>
      <name val="Calibri"/>
      <family val="2"/>
      <scheme val="minor"/>
    </font>
    <font>
      <b/>
      <sz val="8"/>
      <color indexed="8"/>
      <name val="Arial"/>
      <family val="2"/>
    </font>
    <font>
      <sz val="8"/>
      <color indexed="8"/>
      <name val="Arial"/>
      <family val="2"/>
    </font>
    <font>
      <b/>
      <sz val="8"/>
      <color rgb="FFFF0000"/>
      <name val="Arial"/>
      <family val="2"/>
    </font>
    <font>
      <i/>
      <sz val="8"/>
      <color indexed="8"/>
      <name val="Arial"/>
      <family val="2"/>
    </font>
    <font>
      <sz val="10"/>
      <name val="Arial"/>
      <family val="2"/>
    </font>
    <font>
      <sz val="11"/>
      <color indexed="8"/>
      <name val="Calibri"/>
      <family val="2"/>
    </font>
    <font>
      <b/>
      <sz val="8"/>
      <color rgb="FF000000"/>
      <name val="Arial"/>
      <family val="2"/>
    </font>
    <font>
      <sz val="8"/>
      <color indexed="8"/>
      <name val="Arial"/>
      <family val="1"/>
      <charset val="1"/>
    </font>
    <font>
      <sz val="8"/>
      <name val="Arial"/>
      <family val="2"/>
    </font>
    <font>
      <i/>
      <sz val="8"/>
      <color rgb="FF000000"/>
      <name val="Arial"/>
      <family val="2"/>
    </font>
    <font>
      <b/>
      <sz val="8"/>
      <name val="Arial"/>
      <family val="2"/>
    </font>
    <font>
      <sz val="8"/>
      <color rgb="FF000000"/>
      <name val="Arial"/>
      <family val="2"/>
    </font>
    <font>
      <sz val="8"/>
      <color theme="1"/>
      <name val="Arial"/>
      <family val="2"/>
    </font>
    <font>
      <i/>
      <sz val="8"/>
      <name val="Arial"/>
      <family val="2"/>
    </font>
    <font>
      <b/>
      <sz val="8"/>
      <color theme="1"/>
      <name val="Arial"/>
      <family val="2"/>
    </font>
    <font>
      <vertAlign val="superscript"/>
      <sz val="8"/>
      <name val="Arial"/>
      <family val="2"/>
    </font>
    <font>
      <i/>
      <sz val="8"/>
      <color theme="1"/>
      <name val="Arial"/>
      <family val="2"/>
    </font>
    <font>
      <sz val="7.5"/>
      <name val="Arial"/>
      <family val="2"/>
    </font>
    <font>
      <sz val="8"/>
      <color rgb="FFFF0000"/>
      <name val="Arial"/>
      <family val="2"/>
    </font>
    <font>
      <i/>
      <sz val="8"/>
      <color rgb="FF0000FF"/>
      <name val="Arial"/>
      <family val="2"/>
    </font>
    <font>
      <sz val="10"/>
      <color rgb="FF000000"/>
      <name val="Arial"/>
      <family val="2"/>
    </font>
    <font>
      <sz val="8"/>
      <name val="Calibri"/>
      <family val="2"/>
    </font>
    <font>
      <sz val="7"/>
      <color rgb="FF000000"/>
      <name val="Times New Roman"/>
      <family val="1"/>
    </font>
    <font>
      <sz val="8"/>
      <color theme="1"/>
      <name val="Calibri"/>
      <family val="2"/>
    </font>
  </fonts>
  <fills count="8">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s>
  <borders count="19">
    <border>
      <left/>
      <right/>
      <top/>
      <bottom/>
      <diagonal/>
    </border>
    <border>
      <left/>
      <right/>
      <top style="hair">
        <color auto="1"/>
      </top>
      <bottom/>
      <diagonal/>
    </border>
    <border>
      <left/>
      <right/>
      <top style="hair">
        <color auto="1"/>
      </top>
      <bottom style="hair">
        <color auto="1"/>
      </bottom>
      <diagonal/>
    </border>
    <border>
      <left/>
      <right/>
      <top style="thin">
        <color indexed="64"/>
      </top>
      <bottom style="double">
        <color indexed="64"/>
      </bottom>
      <diagonal/>
    </border>
    <border>
      <left/>
      <right/>
      <top style="thin">
        <color indexed="64"/>
      </top>
      <bottom/>
      <diagonal/>
    </border>
    <border>
      <left/>
      <right/>
      <top/>
      <bottom style="hair">
        <color auto="1"/>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27">
    <xf numFmtId="0" fontId="0" fillId="0" borderId="0"/>
    <xf numFmtId="165" fontId="7" fillId="0" borderId="0" applyFont="0" applyFill="0" applyBorder="0" applyAlignment="0" applyProtection="0"/>
    <xf numFmtId="0" fontId="6" fillId="0" borderId="0"/>
    <xf numFmtId="0" fontId="6" fillId="0" borderId="0"/>
    <xf numFmtId="0" fontId="1" fillId="0" borderId="0"/>
    <xf numFmtId="170" fontId="6" fillId="0" borderId="0">
      <alignment vertical="center"/>
    </xf>
    <xf numFmtId="0" fontId="6" fillId="0" borderId="0">
      <alignment vertical="center"/>
    </xf>
    <xf numFmtId="170" fontId="12" fillId="0" borderId="0"/>
    <xf numFmtId="165" fontId="6" fillId="0" borderId="0" applyFont="0" applyFill="0" applyBorder="0" applyAlignment="0" applyProtection="0"/>
    <xf numFmtId="0" fontId="6" fillId="0" borderId="0">
      <alignment vertical="center"/>
    </xf>
    <xf numFmtId="0" fontId="12" fillId="0" borderId="0"/>
    <xf numFmtId="165" fontId="1" fillId="0" borderId="0" applyFont="0" applyFill="0" applyBorder="0" applyAlignment="0" applyProtection="0"/>
    <xf numFmtId="170" fontId="1" fillId="0" borderId="0"/>
    <xf numFmtId="170" fontId="1" fillId="0" borderId="0"/>
    <xf numFmtId="170" fontId="6" fillId="0" borderId="0"/>
    <xf numFmtId="0" fontId="6" fillId="0" borderId="0"/>
    <xf numFmtId="165" fontId="7" fillId="0" borderId="0" applyFont="0" applyFill="0" applyBorder="0" applyAlignment="0" applyProtection="0"/>
    <xf numFmtId="165" fontId="7" fillId="0" borderId="0" applyFont="0" applyFill="0" applyBorder="0" applyAlignment="0" applyProtection="0"/>
    <xf numFmtId="0" fontId="6" fillId="0" borderId="0"/>
    <xf numFmtId="170" fontId="1" fillId="0" borderId="0"/>
    <xf numFmtId="170" fontId="6" fillId="0" borderId="0"/>
    <xf numFmtId="165" fontId="6" fillId="0" borderId="0" applyFont="0" applyFill="0" applyBorder="0" applyAlignment="0" applyProtection="0"/>
    <xf numFmtId="165" fontId="1" fillId="0" borderId="0" applyFont="0" applyFill="0" applyBorder="0" applyAlignment="0" applyProtection="0"/>
    <xf numFmtId="170" fontId="1" fillId="0" borderId="0"/>
    <xf numFmtId="0" fontId="1" fillId="0" borderId="0"/>
    <xf numFmtId="0" fontId="22" fillId="0" borderId="0"/>
    <xf numFmtId="165" fontId="22" fillId="0" borderId="0" applyFont="0" applyFill="0" applyBorder="0" applyAlignment="0" applyProtection="0"/>
  </cellStyleXfs>
  <cellXfs count="456">
    <xf numFmtId="0" fontId="0" fillId="0" borderId="0" xfId="0"/>
    <xf numFmtId="0" fontId="3" fillId="2" borderId="0" xfId="0" applyFont="1" applyFill="1" applyBorder="1" applyAlignment="1">
      <alignment horizontal="left" wrapText="1"/>
    </xf>
    <xf numFmtId="167" fontId="10" fillId="0" borderId="0" xfId="2" applyNumberFormat="1" applyFont="1" applyFill="1" applyBorder="1" applyAlignment="1">
      <alignment horizontal="right"/>
    </xf>
    <xf numFmtId="167" fontId="10" fillId="0" borderId="0" xfId="2" applyNumberFormat="1" applyFont="1" applyFill="1" applyBorder="1" applyAlignment="1">
      <alignment horizontal="center"/>
    </xf>
    <xf numFmtId="169" fontId="10" fillId="0" borderId="0" xfId="2" applyNumberFormat="1" applyFont="1" applyFill="1" applyBorder="1" applyAlignment="1">
      <alignment horizontal="center"/>
    </xf>
    <xf numFmtId="167" fontId="10" fillId="0" borderId="0" xfId="2" applyNumberFormat="1" applyFont="1" applyFill="1" applyBorder="1" applyAlignment="1">
      <alignment horizontal="left"/>
    </xf>
    <xf numFmtId="167" fontId="12" fillId="0" borderId="5" xfId="2" applyNumberFormat="1" applyFont="1" applyFill="1" applyBorder="1" applyAlignment="1">
      <alignment horizontal="left"/>
    </xf>
    <xf numFmtId="0" fontId="12" fillId="0" borderId="0" xfId="6" applyFont="1" applyBorder="1" applyAlignment="1">
      <alignment vertical="center"/>
    </xf>
    <xf numFmtId="0" fontId="3" fillId="0" borderId="0" xfId="6" applyFont="1" applyBorder="1" applyAlignment="1">
      <alignment vertical="center"/>
    </xf>
    <xf numFmtId="164" fontId="12" fillId="0" borderId="2" xfId="2" applyNumberFormat="1" applyFont="1" applyBorder="1" applyAlignment="1">
      <alignment horizontal="right" wrapText="1"/>
    </xf>
    <xf numFmtId="164" fontId="12" fillId="5" borderId="2" xfId="2" applyNumberFormat="1" applyFont="1" applyFill="1" applyBorder="1" applyAlignment="1">
      <alignment horizontal="right" wrapText="1"/>
    </xf>
    <xf numFmtId="164" fontId="12" fillId="0" borderId="2" xfId="2" applyNumberFormat="1" applyFont="1" applyFill="1" applyBorder="1" applyAlignment="1">
      <alignment horizontal="right" wrapText="1"/>
    </xf>
    <xf numFmtId="171" fontId="3" fillId="0" borderId="0" xfId="8" applyNumberFormat="1" applyFont="1" applyFill="1" applyBorder="1" applyAlignment="1">
      <alignment horizontal="right"/>
    </xf>
    <xf numFmtId="171" fontId="10" fillId="5" borderId="0" xfId="6" applyNumberFormat="1" applyFont="1" applyFill="1" applyBorder="1" applyAlignment="1">
      <alignment horizontal="right"/>
    </xf>
    <xf numFmtId="171" fontId="10" fillId="0" borderId="0" xfId="6" applyNumberFormat="1" applyFont="1" applyBorder="1" applyAlignment="1">
      <alignment horizontal="right"/>
    </xf>
    <xf numFmtId="171" fontId="10" fillId="0" borderId="0" xfId="6" applyNumberFormat="1" applyFont="1" applyFill="1" applyBorder="1" applyAlignment="1">
      <alignment horizontal="right"/>
    </xf>
    <xf numFmtId="171" fontId="10" fillId="0" borderId="0" xfId="2" applyNumberFormat="1" applyFont="1" applyFill="1" applyBorder="1" applyAlignment="1">
      <alignment horizontal="right"/>
    </xf>
    <xf numFmtId="171" fontId="10" fillId="0" borderId="0" xfId="8" applyNumberFormat="1" applyFont="1" applyFill="1" applyBorder="1" applyAlignment="1">
      <alignment horizontal="right"/>
    </xf>
    <xf numFmtId="171" fontId="12" fillId="0" borderId="2" xfId="8" applyNumberFormat="1" applyFont="1" applyFill="1" applyBorder="1" applyAlignment="1">
      <alignment horizontal="right"/>
    </xf>
    <xf numFmtId="171" fontId="12" fillId="5" borderId="2" xfId="8" applyNumberFormat="1" applyFont="1" applyFill="1" applyBorder="1" applyAlignment="1">
      <alignment horizontal="right"/>
    </xf>
    <xf numFmtId="171" fontId="2" fillId="0" borderId="2" xfId="8" applyNumberFormat="1" applyFont="1" applyFill="1" applyBorder="1" applyAlignment="1">
      <alignment horizontal="right"/>
    </xf>
    <xf numFmtId="171" fontId="2" fillId="5" borderId="2" xfId="8" applyNumberFormat="1" applyFont="1" applyFill="1" applyBorder="1" applyAlignment="1">
      <alignment horizontal="right"/>
    </xf>
    <xf numFmtId="171" fontId="14" fillId="0" borderId="0" xfId="0" applyNumberFormat="1" applyFont="1" applyFill="1" applyAlignment="1">
      <alignment horizontal="right"/>
    </xf>
    <xf numFmtId="171" fontId="14" fillId="5" borderId="0" xfId="0" applyNumberFormat="1" applyFont="1" applyFill="1" applyAlignment="1">
      <alignment horizontal="right"/>
    </xf>
    <xf numFmtId="171" fontId="13" fillId="0" borderId="0" xfId="0" applyNumberFormat="1" applyFont="1" applyFill="1" applyAlignment="1">
      <alignment horizontal="right"/>
    </xf>
    <xf numFmtId="171" fontId="13" fillId="0" borderId="5" xfId="0" applyNumberFormat="1" applyFont="1" applyFill="1" applyBorder="1" applyAlignment="1">
      <alignment horizontal="right"/>
    </xf>
    <xf numFmtId="171" fontId="14" fillId="5" borderId="5" xfId="0" applyNumberFormat="1" applyFont="1" applyFill="1" applyBorder="1" applyAlignment="1">
      <alignment horizontal="right"/>
    </xf>
    <xf numFmtId="171" fontId="10" fillId="5" borderId="0" xfId="9" applyNumberFormat="1" applyFont="1" applyFill="1" applyBorder="1" applyAlignment="1">
      <alignment horizontal="right"/>
    </xf>
    <xf numFmtId="171" fontId="10" fillId="0" borderId="0" xfId="5" applyNumberFormat="1" applyFont="1" applyFill="1" applyBorder="1" applyAlignment="1">
      <alignment horizontal="right"/>
    </xf>
    <xf numFmtId="171" fontId="3" fillId="5" borderId="0" xfId="8" applyNumberFormat="1" applyFont="1" applyFill="1" applyBorder="1" applyAlignment="1">
      <alignment horizontal="right"/>
    </xf>
    <xf numFmtId="171" fontId="12" fillId="2" borderId="0" xfId="3" applyNumberFormat="1" applyFont="1" applyFill="1" applyBorder="1" applyAlignment="1">
      <alignment horizontal="right"/>
    </xf>
    <xf numFmtId="171" fontId="10" fillId="0" borderId="0" xfId="8" applyNumberFormat="1" applyFont="1" applyBorder="1" applyAlignment="1">
      <alignment horizontal="right"/>
    </xf>
    <xf numFmtId="171" fontId="10" fillId="5" borderId="0" xfId="8" applyNumberFormat="1" applyFont="1" applyFill="1" applyBorder="1" applyAlignment="1">
      <alignment horizontal="right"/>
    </xf>
    <xf numFmtId="171" fontId="12" fillId="0" borderId="2" xfId="8" applyNumberFormat="1" applyFont="1" applyBorder="1" applyAlignment="1">
      <alignment horizontal="right"/>
    </xf>
    <xf numFmtId="164" fontId="2" fillId="0" borderId="0" xfId="8" applyNumberFormat="1" applyFont="1" applyFill="1" applyBorder="1" applyAlignment="1">
      <alignment horizontal="right" vertical="center"/>
    </xf>
    <xf numFmtId="3" fontId="10" fillId="0" borderId="2" xfId="1" applyNumberFormat="1" applyFont="1" applyFill="1" applyBorder="1" applyAlignment="1">
      <alignment horizontal="right"/>
    </xf>
    <xf numFmtId="171" fontId="10" fillId="5" borderId="0" xfId="2" applyNumberFormat="1" applyFont="1" applyFill="1" applyBorder="1" applyAlignment="1">
      <alignment horizontal="right"/>
    </xf>
    <xf numFmtId="171" fontId="10" fillId="5" borderId="0" xfId="5" applyNumberFormat="1" applyFont="1" applyFill="1" applyBorder="1" applyAlignment="1">
      <alignment horizontal="right"/>
    </xf>
    <xf numFmtId="171" fontId="12" fillId="0" borderId="0" xfId="2" applyNumberFormat="1" applyFont="1" applyFill="1" applyBorder="1" applyAlignment="1">
      <alignment horizontal="right"/>
    </xf>
    <xf numFmtId="0" fontId="2" fillId="2" borderId="0" xfId="3" applyFont="1" applyFill="1" applyBorder="1" applyAlignment="1">
      <alignment horizontal="left" vertical="center"/>
    </xf>
    <xf numFmtId="0" fontId="2" fillId="2" borderId="0" xfId="3" applyFont="1" applyFill="1" applyBorder="1" applyAlignment="1">
      <alignment horizontal="left" vertical="center" wrapText="1"/>
    </xf>
    <xf numFmtId="0" fontId="3" fillId="0" borderId="0" xfId="3" applyFont="1" applyFill="1" applyBorder="1" applyAlignment="1">
      <alignment vertical="center"/>
    </xf>
    <xf numFmtId="0" fontId="3" fillId="2" borderId="0" xfId="3" applyFont="1" applyFill="1" applyAlignment="1">
      <alignment vertical="center"/>
    </xf>
    <xf numFmtId="0" fontId="12" fillId="2" borderId="1" xfId="3" applyFont="1" applyFill="1" applyBorder="1" applyAlignment="1">
      <alignment horizontal="left" wrapText="1"/>
    </xf>
    <xf numFmtId="164" fontId="12" fillId="2" borderId="2" xfId="2" applyNumberFormat="1" applyFont="1" applyFill="1" applyBorder="1" applyAlignment="1">
      <alignment horizontal="right" wrapText="1"/>
    </xf>
    <xf numFmtId="0" fontId="12" fillId="2" borderId="0" xfId="3" applyFont="1" applyFill="1" applyBorder="1" applyAlignment="1">
      <alignment horizontal="left" wrapText="1"/>
    </xf>
    <xf numFmtId="171" fontId="12" fillId="5" borderId="0" xfId="3" applyNumberFormat="1" applyFont="1" applyFill="1" applyBorder="1" applyAlignment="1">
      <alignment horizontal="right"/>
    </xf>
    <xf numFmtId="171" fontId="10" fillId="2" borderId="0" xfId="3" applyNumberFormat="1" applyFont="1" applyFill="1" applyBorder="1" applyAlignment="1">
      <alignment horizontal="right"/>
    </xf>
    <xf numFmtId="171" fontId="10" fillId="5" borderId="0" xfId="3" applyNumberFormat="1" applyFont="1" applyFill="1" applyBorder="1" applyAlignment="1">
      <alignment horizontal="right"/>
    </xf>
    <xf numFmtId="0" fontId="10" fillId="2" borderId="0" xfId="3" applyFont="1" applyFill="1" applyBorder="1" applyAlignment="1">
      <alignment horizontal="left" wrapText="1"/>
    </xf>
    <xf numFmtId="171" fontId="10" fillId="0" borderId="0" xfId="3" applyNumberFormat="1" applyFont="1" applyFill="1" applyBorder="1" applyAlignment="1">
      <alignment horizontal="right"/>
    </xf>
    <xf numFmtId="171" fontId="12" fillId="0" borderId="2" xfId="3" applyNumberFormat="1" applyFont="1" applyFill="1" applyBorder="1" applyAlignment="1">
      <alignment horizontal="right"/>
    </xf>
    <xf numFmtId="171" fontId="12" fillId="5" borderId="2" xfId="3" applyNumberFormat="1" applyFont="1" applyFill="1" applyBorder="1" applyAlignment="1">
      <alignment horizontal="right"/>
    </xf>
    <xf numFmtId="166" fontId="3" fillId="0" borderId="0" xfId="1" applyNumberFormat="1" applyFont="1" applyFill="1" applyBorder="1" applyAlignment="1">
      <alignment vertical="center"/>
    </xf>
    <xf numFmtId="171" fontId="12" fillId="0" borderId="0" xfId="3" applyNumberFormat="1" applyFont="1" applyFill="1" applyBorder="1" applyAlignment="1">
      <alignment horizontal="right"/>
    </xf>
    <xf numFmtId="171" fontId="3" fillId="0" borderId="0" xfId="3" applyNumberFormat="1" applyFont="1" applyFill="1" applyBorder="1" applyAlignment="1">
      <alignment vertical="center"/>
    </xf>
    <xf numFmtId="171" fontId="3" fillId="2" borderId="0" xfId="3" applyNumberFormat="1" applyFont="1" applyFill="1" applyAlignment="1">
      <alignment vertical="center"/>
    </xf>
    <xf numFmtId="170" fontId="10" fillId="2" borderId="0" xfId="14" applyFont="1" applyFill="1" applyBorder="1" applyAlignment="1">
      <alignment horizontal="left" wrapText="1"/>
    </xf>
    <xf numFmtId="0" fontId="3" fillId="2" borderId="0" xfId="3" applyFont="1" applyFill="1" applyAlignment="1">
      <alignment horizontal="right" vertical="center"/>
    </xf>
    <xf numFmtId="0" fontId="2" fillId="2" borderId="0" xfId="3" applyFont="1" applyFill="1" applyBorder="1" applyAlignment="1">
      <alignment horizontal="left" wrapText="1"/>
    </xf>
    <xf numFmtId="0" fontId="2" fillId="2" borderId="0" xfId="0" applyFont="1" applyFill="1" applyBorder="1" applyAlignment="1">
      <alignment horizontal="left" wrapText="1"/>
    </xf>
    <xf numFmtId="0" fontId="12" fillId="2" borderId="5" xfId="3" applyFont="1" applyFill="1" applyBorder="1" applyAlignment="1">
      <alignment horizontal="left" wrapText="1"/>
    </xf>
    <xf numFmtId="0" fontId="10" fillId="0" borderId="0" xfId="3" applyFont="1" applyFill="1" applyBorder="1" applyAlignment="1">
      <alignment horizontal="right"/>
    </xf>
    <xf numFmtId="0" fontId="10" fillId="0" borderId="1" xfId="0" applyFont="1" applyFill="1" applyBorder="1" applyAlignment="1">
      <alignment horizontal="right"/>
    </xf>
    <xf numFmtId="0" fontId="12" fillId="5" borderId="1" xfId="0" applyFont="1" applyFill="1" applyBorder="1" applyAlignment="1">
      <alignment horizontal="right"/>
    </xf>
    <xf numFmtId="0" fontId="10" fillId="2" borderId="0" xfId="0" applyFont="1" applyFill="1" applyBorder="1" applyAlignment="1">
      <alignment horizontal="left" wrapText="1"/>
    </xf>
    <xf numFmtId="0" fontId="2" fillId="2" borderId="5" xfId="0" applyFont="1" applyFill="1" applyBorder="1" applyAlignment="1">
      <alignment horizontal="left" wrapText="1"/>
    </xf>
    <xf numFmtId="171" fontId="12" fillId="0" borderId="5" xfId="0" applyNumberFormat="1" applyFont="1" applyFill="1" applyBorder="1" applyAlignment="1">
      <alignment horizontal="right"/>
    </xf>
    <xf numFmtId="171" fontId="12" fillId="5" borderId="5" xfId="0" applyNumberFormat="1" applyFont="1" applyFill="1" applyBorder="1" applyAlignment="1">
      <alignment horizontal="right"/>
    </xf>
    <xf numFmtId="171" fontId="2" fillId="0" borderId="5" xfId="0" applyNumberFormat="1" applyFont="1" applyFill="1" applyBorder="1" applyAlignment="1">
      <alignment horizontal="right"/>
    </xf>
    <xf numFmtId="164" fontId="3" fillId="0" borderId="0" xfId="3" applyNumberFormat="1" applyFont="1" applyFill="1" applyAlignment="1">
      <alignment horizontal="left" vertical="top" wrapText="1" indent="1"/>
    </xf>
    <xf numFmtId="37" fontId="10" fillId="0" borderId="0" xfId="1" applyNumberFormat="1" applyFont="1" applyFill="1" applyBorder="1" applyAlignment="1">
      <alignment horizontal="right"/>
    </xf>
    <xf numFmtId="37" fontId="10" fillId="5" borderId="0" xfId="1" applyNumberFormat="1" applyFont="1" applyFill="1" applyBorder="1" applyAlignment="1">
      <alignment horizontal="right"/>
    </xf>
    <xf numFmtId="37" fontId="3" fillId="0" borderId="0" xfId="1" applyNumberFormat="1" applyFont="1" applyFill="1" applyBorder="1" applyAlignment="1">
      <alignment horizontal="right"/>
    </xf>
    <xf numFmtId="37" fontId="3" fillId="5" borderId="0" xfId="1" applyNumberFormat="1" applyFont="1" applyFill="1" applyBorder="1" applyAlignment="1">
      <alignment horizontal="right"/>
    </xf>
    <xf numFmtId="37" fontId="10" fillId="0" borderId="5" xfId="1" applyNumberFormat="1" applyFont="1" applyFill="1" applyBorder="1" applyAlignment="1">
      <alignment horizontal="right"/>
    </xf>
    <xf numFmtId="37" fontId="10" fillId="5" borderId="5" xfId="1" applyNumberFormat="1" applyFont="1" applyFill="1" applyBorder="1" applyAlignment="1">
      <alignment horizontal="right"/>
    </xf>
    <xf numFmtId="37" fontId="3" fillId="0" borderId="5" xfId="1" applyNumberFormat="1" applyFont="1" applyFill="1" applyBorder="1" applyAlignment="1">
      <alignment horizontal="right"/>
    </xf>
    <xf numFmtId="164" fontId="3" fillId="0" borderId="0" xfId="0" applyNumberFormat="1" applyFont="1" applyFill="1" applyBorder="1" applyAlignment="1">
      <alignment vertical="top"/>
    </xf>
    <xf numFmtId="164" fontId="3" fillId="0" borderId="0" xfId="0" applyNumberFormat="1" applyFont="1" applyFill="1" applyBorder="1" applyAlignment="1">
      <alignment horizontal="left" vertical="top"/>
    </xf>
    <xf numFmtId="164" fontId="3" fillId="0" borderId="0" xfId="0" applyNumberFormat="1" applyFont="1" applyFill="1" applyBorder="1" applyAlignment="1">
      <alignment horizontal="left" vertical="top" wrapText="1"/>
    </xf>
    <xf numFmtId="0" fontId="3" fillId="0" borderId="0" xfId="3" applyFont="1" applyFill="1" applyAlignment="1">
      <alignment vertical="center"/>
    </xf>
    <xf numFmtId="0" fontId="21" fillId="2" borderId="0" xfId="0" applyFont="1" applyFill="1" applyBorder="1" applyAlignment="1">
      <alignment horizontal="right" vertical="center"/>
    </xf>
    <xf numFmtId="164" fontId="3" fillId="0" borderId="0" xfId="0" applyNumberFormat="1" applyFont="1" applyFill="1" applyBorder="1" applyAlignment="1">
      <alignment horizontal="right" vertical="top" wrapText="1"/>
    </xf>
    <xf numFmtId="164" fontId="3" fillId="5" borderId="0" xfId="0" applyNumberFormat="1" applyFont="1" applyFill="1" applyBorder="1" applyAlignment="1">
      <alignment horizontal="right" vertical="top" wrapText="1"/>
    </xf>
    <xf numFmtId="164" fontId="21" fillId="2" borderId="0" xfId="0" applyNumberFormat="1" applyFont="1" applyFill="1" applyBorder="1" applyAlignment="1">
      <alignment horizontal="right" vertical="top" wrapText="1"/>
    </xf>
    <xf numFmtId="164" fontId="3" fillId="0" borderId="3" xfId="3" applyNumberFormat="1" applyFont="1" applyFill="1" applyBorder="1" applyAlignment="1">
      <alignment horizontal="center" vertical="center"/>
    </xf>
    <xf numFmtId="164" fontId="3" fillId="5" borderId="3" xfId="3" applyNumberFormat="1" applyFont="1" applyFill="1" applyBorder="1" applyAlignment="1">
      <alignment horizontal="center" vertical="center"/>
    </xf>
    <xf numFmtId="164" fontId="3" fillId="0" borderId="0" xfId="3" applyNumberFormat="1" applyFont="1" applyFill="1" applyBorder="1" applyAlignment="1">
      <alignment horizontal="center" vertical="center"/>
    </xf>
    <xf numFmtId="164" fontId="3" fillId="5" borderId="0" xfId="3" applyNumberFormat="1" applyFont="1" applyFill="1" applyBorder="1" applyAlignment="1">
      <alignment horizontal="center" vertical="center"/>
    </xf>
    <xf numFmtId="0" fontId="3" fillId="2" borderId="7" xfId="3" applyFont="1" applyFill="1" applyBorder="1" applyAlignment="1">
      <alignment vertical="center" wrapText="1"/>
    </xf>
    <xf numFmtId="171" fontId="3" fillId="0" borderId="4" xfId="3" applyNumberFormat="1" applyFont="1" applyFill="1" applyBorder="1" applyAlignment="1">
      <alignment vertical="center"/>
    </xf>
    <xf numFmtId="171" fontId="3" fillId="5" borderId="4" xfId="3" applyNumberFormat="1" applyFont="1" applyFill="1" applyBorder="1" applyAlignment="1">
      <alignment vertical="center"/>
    </xf>
    <xf numFmtId="171" fontId="3" fillId="0" borderId="8" xfId="3" applyNumberFormat="1" applyFont="1" applyFill="1" applyBorder="1" applyAlignment="1">
      <alignment vertical="center"/>
    </xf>
    <xf numFmtId="0" fontId="3" fillId="2" borderId="9" xfId="3" applyFont="1" applyFill="1" applyBorder="1" applyAlignment="1">
      <alignment vertical="center" wrapText="1"/>
    </xf>
    <xf numFmtId="171" fontId="3" fillId="5" borderId="0" xfId="3" applyNumberFormat="1" applyFont="1" applyFill="1" applyBorder="1" applyAlignment="1">
      <alignment vertical="center"/>
    </xf>
    <xf numFmtId="171" fontId="3" fillId="0" borderId="10" xfId="3" applyNumberFormat="1" applyFont="1" applyFill="1" applyBorder="1" applyAlignment="1">
      <alignment vertical="center"/>
    </xf>
    <xf numFmtId="0" fontId="2" fillId="2" borderId="9" xfId="3" applyFont="1" applyFill="1" applyBorder="1" applyAlignment="1">
      <alignment vertical="center" wrapText="1"/>
    </xf>
    <xf numFmtId="171" fontId="2" fillId="0" borderId="0" xfId="3" applyNumberFormat="1" applyFont="1" applyFill="1" applyBorder="1" applyAlignment="1">
      <alignment vertical="center"/>
    </xf>
    <xf numFmtId="171" fontId="2" fillId="5" borderId="0" xfId="3" applyNumberFormat="1" applyFont="1" applyFill="1" applyBorder="1" applyAlignment="1">
      <alignment vertical="center"/>
    </xf>
    <xf numFmtId="171" fontId="2" fillId="0" borderId="10" xfId="3" applyNumberFormat="1" applyFont="1" applyFill="1" applyBorder="1" applyAlignment="1">
      <alignment vertical="center"/>
    </xf>
    <xf numFmtId="0" fontId="20" fillId="2" borderId="9" xfId="3" applyFont="1" applyFill="1" applyBorder="1" applyAlignment="1">
      <alignment vertical="center" wrapText="1"/>
    </xf>
    <xf numFmtId="171" fontId="20" fillId="0" borderId="0" xfId="3" applyNumberFormat="1" applyFont="1" applyFill="1" applyBorder="1" applyAlignment="1">
      <alignment vertical="center"/>
    </xf>
    <xf numFmtId="171" fontId="20" fillId="5" borderId="0" xfId="3" applyNumberFormat="1" applyFont="1" applyFill="1" applyBorder="1" applyAlignment="1">
      <alignment vertical="center"/>
    </xf>
    <xf numFmtId="171" fontId="20" fillId="0" borderId="10" xfId="3" applyNumberFormat="1" applyFont="1" applyFill="1" applyBorder="1" applyAlignment="1">
      <alignment vertical="center"/>
    </xf>
    <xf numFmtId="0" fontId="3" fillId="2" borderId="11" xfId="3" applyFont="1" applyFill="1" applyBorder="1" applyAlignment="1">
      <alignment vertical="center"/>
    </xf>
    <xf numFmtId="166" fontId="20" fillId="0" borderId="6" xfId="1" applyNumberFormat="1" applyFont="1" applyFill="1" applyBorder="1" applyAlignment="1">
      <alignment vertical="center"/>
    </xf>
    <xf numFmtId="166" fontId="20" fillId="5" borderId="6" xfId="1" applyNumberFormat="1" applyFont="1" applyFill="1" applyBorder="1" applyAlignment="1">
      <alignment vertical="center"/>
    </xf>
    <xf numFmtId="171" fontId="20" fillId="0" borderId="12" xfId="3" applyNumberFormat="1" applyFont="1" applyFill="1" applyBorder="1" applyAlignment="1">
      <alignment vertical="center"/>
    </xf>
    <xf numFmtId="171" fontId="3" fillId="0" borderId="0" xfId="3" applyNumberFormat="1" applyFont="1" applyFill="1" applyAlignment="1">
      <alignment vertical="center"/>
    </xf>
    <xf numFmtId="171" fontId="3" fillId="5" borderId="0" xfId="3" applyNumberFormat="1" applyFont="1" applyFill="1" applyAlignment="1">
      <alignment vertical="center"/>
    </xf>
    <xf numFmtId="0" fontId="3" fillId="5" borderId="0" xfId="3" applyFont="1" applyFill="1" applyAlignment="1">
      <alignment vertical="center"/>
    </xf>
    <xf numFmtId="164" fontId="12" fillId="0" borderId="0" xfId="2" applyNumberFormat="1" applyFont="1" applyFill="1" applyBorder="1" applyAlignment="1">
      <alignment horizontal="right" wrapText="1"/>
    </xf>
    <xf numFmtId="0" fontId="2" fillId="0" borderId="0" xfId="3" applyFont="1" applyFill="1" applyBorder="1" applyAlignment="1">
      <alignment horizontal="left" vertical="center" wrapText="1"/>
    </xf>
    <xf numFmtId="0" fontId="2" fillId="2" borderId="0" xfId="3" applyFont="1" applyFill="1" applyBorder="1" applyAlignment="1">
      <alignment vertical="center"/>
    </xf>
    <xf numFmtId="0" fontId="12" fillId="0" borderId="0" xfId="3" applyFont="1" applyFill="1" applyBorder="1" applyAlignment="1">
      <alignment horizontal="right"/>
    </xf>
    <xf numFmtId="0" fontId="10" fillId="5" borderId="0" xfId="3" applyFont="1" applyFill="1" applyBorder="1" applyAlignment="1">
      <alignment horizontal="right"/>
    </xf>
    <xf numFmtId="0" fontId="10" fillId="2" borderId="0" xfId="15" applyFont="1" applyFill="1" applyBorder="1" applyAlignment="1">
      <alignment horizontal="left" wrapText="1"/>
    </xf>
    <xf numFmtId="171" fontId="12" fillId="2" borderId="2" xfId="3" applyNumberFormat="1" applyFont="1" applyFill="1" applyBorder="1" applyAlignment="1">
      <alignment horizontal="right"/>
    </xf>
    <xf numFmtId="171" fontId="10" fillId="3" borderId="0" xfId="3" applyNumberFormat="1" applyFont="1" applyFill="1" applyBorder="1" applyAlignment="1">
      <alignment horizontal="right"/>
    </xf>
    <xf numFmtId="171" fontId="12" fillId="3" borderId="2" xfId="3" applyNumberFormat="1" applyFont="1" applyFill="1" applyBorder="1" applyAlignment="1">
      <alignment horizontal="right"/>
    </xf>
    <xf numFmtId="171" fontId="10" fillId="2" borderId="5" xfId="3" applyNumberFormat="1" applyFont="1" applyFill="1" applyBorder="1" applyAlignment="1">
      <alignment horizontal="right"/>
    </xf>
    <xf numFmtId="0" fontId="10" fillId="2" borderId="0" xfId="3" applyFont="1" applyFill="1" applyBorder="1" applyAlignment="1">
      <alignment wrapText="1"/>
    </xf>
    <xf numFmtId="0" fontId="12" fillId="2" borderId="0" xfId="3" applyFont="1" applyFill="1" applyBorder="1" applyAlignment="1">
      <alignment horizontal="right"/>
    </xf>
    <xf numFmtId="0" fontId="10" fillId="2" borderId="0" xfId="3" applyFont="1" applyFill="1" applyBorder="1" applyAlignment="1">
      <alignment horizontal="right"/>
    </xf>
    <xf numFmtId="0" fontId="2" fillId="2" borderId="1" xfId="0" applyFont="1" applyFill="1" applyBorder="1" applyAlignment="1">
      <alignment vertical="center"/>
    </xf>
    <xf numFmtId="0" fontId="12" fillId="2" borderId="1" xfId="0" applyFont="1" applyFill="1" applyBorder="1" applyAlignment="1">
      <alignment horizontal="right"/>
    </xf>
    <xf numFmtId="0" fontId="10" fillId="2" borderId="1" xfId="0" applyFont="1" applyFill="1" applyBorder="1" applyAlignment="1">
      <alignment horizontal="right"/>
    </xf>
    <xf numFmtId="0" fontId="12" fillId="2" borderId="2" xfId="2" applyFont="1" applyFill="1" applyBorder="1" applyAlignment="1">
      <alignment horizontal="right" wrapText="1"/>
    </xf>
    <xf numFmtId="171" fontId="12" fillId="2" borderId="5" xfId="0" applyNumberFormat="1" applyFont="1" applyFill="1" applyBorder="1" applyAlignment="1">
      <alignment horizontal="right"/>
    </xf>
    <xf numFmtId="171" fontId="2" fillId="2" borderId="5" xfId="0" applyNumberFormat="1" applyFont="1" applyFill="1" applyBorder="1" applyAlignment="1">
      <alignment horizontal="right"/>
    </xf>
    <xf numFmtId="171" fontId="10" fillId="2" borderId="5" xfId="0" applyNumberFormat="1" applyFont="1" applyFill="1" applyBorder="1" applyAlignment="1">
      <alignment horizontal="right"/>
    </xf>
    <xf numFmtId="171" fontId="3" fillId="2" borderId="5" xfId="0" applyNumberFormat="1" applyFont="1" applyFill="1" applyBorder="1" applyAlignment="1">
      <alignment horizontal="right"/>
    </xf>
    <xf numFmtId="171" fontId="3" fillId="2" borderId="0" xfId="0" applyNumberFormat="1" applyFont="1" applyFill="1" applyBorder="1" applyAlignment="1">
      <alignment horizontal="right"/>
    </xf>
    <xf numFmtId="171" fontId="12" fillId="2" borderId="0" xfId="0" applyNumberFormat="1" applyFont="1" applyFill="1" applyBorder="1" applyAlignment="1">
      <alignment horizontal="right"/>
    </xf>
    <xf numFmtId="0" fontId="3" fillId="2" borderId="0" xfId="0" applyFont="1" applyFill="1" applyBorder="1" applyAlignment="1">
      <alignment horizontal="left"/>
    </xf>
    <xf numFmtId="0" fontId="2" fillId="2" borderId="0" xfId="3" applyFont="1" applyFill="1" applyAlignment="1">
      <alignment vertical="center"/>
    </xf>
    <xf numFmtId="171" fontId="2" fillId="2" borderId="0" xfId="3" applyNumberFormat="1" applyFont="1" applyFill="1" applyAlignment="1">
      <alignment vertical="center"/>
    </xf>
    <xf numFmtId="164" fontId="12" fillId="3" borderId="2" xfId="2" applyNumberFormat="1" applyFont="1" applyFill="1" applyBorder="1" applyAlignment="1">
      <alignment horizontal="right" wrapText="1"/>
    </xf>
    <xf numFmtId="0" fontId="2" fillId="2" borderId="0" xfId="0" applyFont="1" applyFill="1" applyBorder="1" applyAlignment="1">
      <alignment wrapText="1"/>
    </xf>
    <xf numFmtId="0" fontId="10" fillId="2" borderId="0" xfId="0" applyFont="1" applyFill="1" applyBorder="1" applyAlignment="1">
      <alignment horizontal="right"/>
    </xf>
    <xf numFmtId="171" fontId="12" fillId="6" borderId="5" xfId="0" applyNumberFormat="1" applyFont="1" applyFill="1" applyBorder="1" applyAlignment="1">
      <alignment horizontal="right"/>
    </xf>
    <xf numFmtId="171" fontId="3" fillId="6" borderId="5" xfId="0" applyNumberFormat="1" applyFont="1" applyFill="1" applyBorder="1" applyAlignment="1">
      <alignment horizontal="right"/>
    </xf>
    <xf numFmtId="0" fontId="2" fillId="2" borderId="0" xfId="3" applyFont="1" applyFill="1" applyAlignment="1">
      <alignment horizontal="right" vertical="center" wrapText="1"/>
    </xf>
    <xf numFmtId="0" fontId="2" fillId="2" borderId="0" xfId="3" applyFont="1" applyFill="1" applyAlignment="1">
      <alignment vertical="center" wrapText="1"/>
    </xf>
    <xf numFmtId="171" fontId="12" fillId="2" borderId="2" xfId="3" applyNumberFormat="1" applyFont="1" applyFill="1" applyBorder="1" applyAlignment="1">
      <alignment horizontal="right" vertical="center"/>
    </xf>
    <xf numFmtId="171" fontId="12" fillId="3" borderId="2" xfId="3" applyNumberFormat="1" applyFont="1" applyFill="1" applyBorder="1" applyAlignment="1">
      <alignment horizontal="right" vertical="center"/>
    </xf>
    <xf numFmtId="0" fontId="3" fillId="2" borderId="0" xfId="3" applyFont="1" applyFill="1" applyAlignment="1">
      <alignment vertical="center" wrapText="1"/>
    </xf>
    <xf numFmtId="171" fontId="10" fillId="6" borderId="0" xfId="3" applyNumberFormat="1" applyFont="1" applyFill="1" applyBorder="1" applyAlignment="1">
      <alignment horizontal="right"/>
    </xf>
    <xf numFmtId="166" fontId="2" fillId="2" borderId="0" xfId="1" applyNumberFormat="1" applyFont="1" applyFill="1" applyAlignment="1">
      <alignment vertical="center"/>
    </xf>
    <xf numFmtId="166" fontId="3" fillId="2" borderId="0" xfId="3" applyNumberFormat="1" applyFont="1" applyFill="1" applyAlignment="1">
      <alignment vertical="center"/>
    </xf>
    <xf numFmtId="0" fontId="2" fillId="2" borderId="0" xfId="15" applyFont="1" applyFill="1" applyAlignment="1">
      <alignment vertical="center"/>
    </xf>
    <xf numFmtId="0" fontId="3" fillId="2" borderId="0" xfId="15" applyFont="1" applyFill="1" applyAlignment="1">
      <alignment vertical="center"/>
    </xf>
    <xf numFmtId="171" fontId="3" fillId="2" borderId="0" xfId="8" applyNumberFormat="1" applyFont="1" applyFill="1" applyBorder="1" applyAlignment="1">
      <alignment horizontal="right"/>
    </xf>
    <xf numFmtId="171" fontId="12" fillId="0" borderId="2" xfId="15" applyNumberFormat="1" applyFont="1" applyFill="1" applyBorder="1" applyAlignment="1">
      <alignment horizontal="right"/>
    </xf>
    <xf numFmtId="171" fontId="12" fillId="5" borderId="2" xfId="15" applyNumberFormat="1" applyFont="1" applyFill="1" applyBorder="1" applyAlignment="1">
      <alignment horizontal="right"/>
    </xf>
    <xf numFmtId="0" fontId="3" fillId="0" borderId="0" xfId="15" applyFont="1" applyFill="1" applyAlignment="1">
      <alignment vertical="center"/>
    </xf>
    <xf numFmtId="171" fontId="2" fillId="0" borderId="0" xfId="8" applyNumberFormat="1" applyFont="1" applyFill="1" applyBorder="1" applyAlignment="1">
      <alignment horizontal="right"/>
    </xf>
    <xf numFmtId="171" fontId="2" fillId="5" borderId="0" xfId="8" applyNumberFormat="1" applyFont="1" applyFill="1" applyBorder="1" applyAlignment="1">
      <alignment horizontal="right"/>
    </xf>
    <xf numFmtId="164" fontId="3" fillId="0" borderId="0" xfId="3" applyNumberFormat="1" applyFont="1" applyFill="1" applyBorder="1" applyAlignment="1">
      <alignment vertical="center"/>
    </xf>
    <xf numFmtId="164" fontId="3" fillId="2" borderId="0" xfId="3" applyNumberFormat="1" applyFont="1" applyFill="1" applyBorder="1" applyAlignment="1">
      <alignment vertical="center"/>
    </xf>
    <xf numFmtId="0" fontId="14" fillId="0" borderId="0" xfId="0" applyFont="1" applyFill="1" applyBorder="1" applyAlignment="1">
      <alignment horizontal="justify"/>
    </xf>
    <xf numFmtId="171" fontId="12" fillId="2" borderId="2" xfId="15" applyNumberFormat="1" applyFont="1" applyFill="1" applyBorder="1" applyAlignment="1">
      <alignment horizontal="right"/>
    </xf>
    <xf numFmtId="2" fontId="3" fillId="0" borderId="0" xfId="15" applyNumberFormat="1" applyFont="1" applyAlignment="1">
      <alignment vertical="center"/>
    </xf>
    <xf numFmtId="2" fontId="3" fillId="0" borderId="0" xfId="15" applyNumberFormat="1" applyFont="1" applyBorder="1" applyAlignment="1">
      <alignment horizontal="right" vertical="center"/>
    </xf>
    <xf numFmtId="171" fontId="3" fillId="0" borderId="0" xfId="8" applyNumberFormat="1" applyFont="1" applyBorder="1" applyAlignment="1">
      <alignment horizontal="right"/>
    </xf>
    <xf numFmtId="2" fontId="3" fillId="0" borderId="0" xfId="15" applyNumberFormat="1" applyFont="1" applyAlignment="1">
      <alignment horizontal="right" vertical="center"/>
    </xf>
    <xf numFmtId="171" fontId="2" fillId="0" borderId="15" xfId="8" applyNumberFormat="1" applyFont="1" applyFill="1" applyBorder="1" applyAlignment="1">
      <alignment horizontal="right"/>
    </xf>
    <xf numFmtId="2" fontId="3" fillId="0" borderId="0" xfId="3" applyNumberFormat="1" applyFont="1" applyAlignment="1">
      <alignment vertical="center"/>
    </xf>
    <xf numFmtId="171" fontId="2" fillId="0" borderId="16" xfId="8" applyNumberFormat="1" applyFont="1" applyFill="1" applyBorder="1" applyAlignment="1">
      <alignment horizontal="right"/>
    </xf>
    <xf numFmtId="171" fontId="12" fillId="0" borderId="5" xfId="8" applyNumberFormat="1" applyFont="1" applyFill="1" applyBorder="1" applyAlignment="1">
      <alignment horizontal="right"/>
    </xf>
    <xf numFmtId="171" fontId="2" fillId="0" borderId="5" xfId="8" applyNumberFormat="1" applyFont="1" applyFill="1" applyBorder="1" applyAlignment="1">
      <alignment horizontal="right"/>
    </xf>
    <xf numFmtId="0" fontId="3" fillId="0" borderId="0" xfId="15" applyFont="1" applyAlignment="1">
      <alignment vertical="center"/>
    </xf>
    <xf numFmtId="0" fontId="2" fillId="0" borderId="0" xfId="15" applyFont="1" applyAlignment="1">
      <alignment vertical="center"/>
    </xf>
    <xf numFmtId="171" fontId="12" fillId="0" borderId="14" xfId="8" applyNumberFormat="1" applyFont="1" applyFill="1" applyBorder="1" applyAlignment="1">
      <alignment horizontal="right"/>
    </xf>
    <xf numFmtId="171" fontId="12" fillId="5" borderId="14" xfId="8" applyNumberFormat="1" applyFont="1" applyFill="1" applyBorder="1" applyAlignment="1">
      <alignment horizontal="right"/>
    </xf>
    <xf numFmtId="2" fontId="3" fillId="0" borderId="0" xfId="15" applyNumberFormat="1" applyFont="1" applyFill="1" applyBorder="1" applyAlignment="1">
      <alignment horizontal="left" vertical="center"/>
    </xf>
    <xf numFmtId="171" fontId="10" fillId="0" borderId="13" xfId="8" applyNumberFormat="1" applyFont="1" applyFill="1" applyBorder="1" applyAlignment="1">
      <alignment horizontal="right"/>
    </xf>
    <xf numFmtId="168" fontId="3" fillId="0" borderId="0" xfId="8" applyNumberFormat="1" applyFont="1" applyFill="1" applyBorder="1" applyAlignment="1">
      <alignment vertical="center"/>
    </xf>
    <xf numFmtId="171" fontId="10" fillId="0" borderId="0" xfId="17" applyNumberFormat="1" applyFont="1" applyFill="1" applyBorder="1" applyAlignment="1">
      <alignment horizontal="right"/>
    </xf>
    <xf numFmtId="0" fontId="10" fillId="0" borderId="0" xfId="2" applyFont="1" applyFill="1" applyAlignment="1">
      <alignment horizontal="right"/>
    </xf>
    <xf numFmtId="171" fontId="10" fillId="0" borderId="0" xfId="4" applyNumberFormat="1" applyFont="1" applyFill="1" applyBorder="1" applyAlignment="1">
      <alignment horizontal="right"/>
    </xf>
    <xf numFmtId="0" fontId="2" fillId="0" borderId="0" xfId="2" applyFont="1" applyFill="1" applyAlignment="1">
      <alignment horizontal="left"/>
    </xf>
    <xf numFmtId="171" fontId="10" fillId="0" borderId="0" xfId="20" applyNumberFormat="1" applyFont="1" applyFill="1" applyBorder="1" applyAlignment="1">
      <alignment horizontal="right"/>
    </xf>
    <xf numFmtId="171" fontId="12" fillId="0" borderId="2" xfId="2" applyNumberFormat="1" applyFont="1" applyFill="1" applyBorder="1" applyAlignment="1">
      <alignment horizontal="right"/>
    </xf>
    <xf numFmtId="171" fontId="3" fillId="0" borderId="0" xfId="21" applyNumberFormat="1" applyFont="1" applyFill="1" applyBorder="1" applyAlignment="1">
      <alignment horizontal="right"/>
    </xf>
    <xf numFmtId="171" fontId="3" fillId="5" borderId="0" xfId="21" applyNumberFormat="1" applyFont="1" applyFill="1" applyBorder="1" applyAlignment="1">
      <alignment horizontal="right"/>
    </xf>
    <xf numFmtId="171" fontId="2" fillId="0" borderId="0" xfId="15" applyNumberFormat="1" applyFont="1" applyFill="1" applyBorder="1" applyAlignment="1">
      <alignment horizontal="right"/>
    </xf>
    <xf numFmtId="171" fontId="2" fillId="5" borderId="0" xfId="15" applyNumberFormat="1" applyFont="1" applyFill="1" applyBorder="1" applyAlignment="1">
      <alignment horizontal="right"/>
    </xf>
    <xf numFmtId="0" fontId="14" fillId="2" borderId="0" xfId="0" applyFont="1" applyFill="1" applyAlignment="1"/>
    <xf numFmtId="171" fontId="3" fillId="5" borderId="2" xfId="8" applyNumberFormat="1" applyFont="1" applyFill="1" applyBorder="1" applyAlignment="1">
      <alignment horizontal="right"/>
    </xf>
    <xf numFmtId="164" fontId="2" fillId="0" borderId="5" xfId="8" applyNumberFormat="1" applyFont="1" applyFill="1" applyBorder="1" applyAlignment="1"/>
    <xf numFmtId="164" fontId="2" fillId="5" borderId="5" xfId="8" applyNumberFormat="1" applyFont="1" applyFill="1" applyBorder="1" applyAlignment="1"/>
    <xf numFmtId="164" fontId="2" fillId="0" borderId="2" xfId="8" applyNumberFormat="1" applyFont="1" applyFill="1" applyBorder="1" applyAlignment="1"/>
    <xf numFmtId="164" fontId="3" fillId="0" borderId="1" xfId="8" applyNumberFormat="1" applyFont="1" applyFill="1" applyBorder="1" applyAlignment="1">
      <alignment vertical="center"/>
    </xf>
    <xf numFmtId="164" fontId="3" fillId="5" borderId="1" xfId="8" applyNumberFormat="1" applyFont="1" applyFill="1" applyBorder="1" applyAlignment="1">
      <alignment vertical="center"/>
    </xf>
    <xf numFmtId="171" fontId="2" fillId="5" borderId="5" xfId="15" applyNumberFormat="1" applyFont="1" applyFill="1" applyBorder="1" applyAlignment="1">
      <alignment horizontal="right"/>
    </xf>
    <xf numFmtId="2" fontId="3" fillId="2" borderId="0" xfId="15" applyNumberFormat="1" applyFont="1" applyFill="1" applyBorder="1" applyAlignment="1">
      <alignment horizontal="left" vertical="center"/>
    </xf>
    <xf numFmtId="171" fontId="2" fillId="0" borderId="17" xfId="8" applyNumberFormat="1" applyFont="1" applyFill="1" applyBorder="1" applyAlignment="1">
      <alignment horizontal="right"/>
    </xf>
    <xf numFmtId="171" fontId="2" fillId="5" borderId="17" xfId="8" applyNumberFormat="1" applyFont="1" applyFill="1" applyBorder="1" applyAlignment="1">
      <alignment horizontal="right"/>
    </xf>
    <xf numFmtId="171" fontId="2" fillId="5" borderId="15" xfId="8" applyNumberFormat="1" applyFont="1" applyFill="1" applyBorder="1" applyAlignment="1">
      <alignment horizontal="right"/>
    </xf>
    <xf numFmtId="171" fontId="2" fillId="5" borderId="5" xfId="8" applyNumberFormat="1" applyFont="1" applyFill="1" applyBorder="1" applyAlignment="1">
      <alignment horizontal="right"/>
    </xf>
    <xf numFmtId="171" fontId="2" fillId="0" borderId="14" xfId="8" applyNumberFormat="1" applyFont="1" applyFill="1" applyBorder="1" applyAlignment="1">
      <alignment horizontal="right"/>
    </xf>
    <xf numFmtId="171" fontId="2" fillId="5" borderId="14" xfId="8" applyNumberFormat="1" applyFont="1" applyFill="1" applyBorder="1" applyAlignment="1">
      <alignment horizontal="right"/>
    </xf>
    <xf numFmtId="171" fontId="3" fillId="0" borderId="17" xfId="8" applyNumberFormat="1" applyFont="1" applyFill="1" applyBorder="1" applyAlignment="1">
      <alignment horizontal="right"/>
    </xf>
    <xf numFmtId="171" fontId="3" fillId="5" borderId="17" xfId="8" applyNumberFormat="1" applyFont="1" applyFill="1" applyBorder="1" applyAlignment="1">
      <alignment horizontal="right"/>
    </xf>
    <xf numFmtId="171" fontId="10" fillId="5" borderId="0" xfId="17" applyNumberFormat="1" applyFont="1" applyFill="1" applyBorder="1" applyAlignment="1">
      <alignment horizontal="right"/>
    </xf>
    <xf numFmtId="171" fontId="10" fillId="2" borderId="0" xfId="17" applyNumberFormat="1" applyFont="1" applyFill="1" applyBorder="1" applyAlignment="1">
      <alignment horizontal="right"/>
    </xf>
    <xf numFmtId="171" fontId="12" fillId="0" borderId="17" xfId="17" applyNumberFormat="1" applyFont="1" applyFill="1" applyBorder="1" applyAlignment="1">
      <alignment horizontal="right"/>
    </xf>
    <xf numFmtId="171" fontId="12" fillId="5" borderId="17" xfId="17" applyNumberFormat="1" applyFont="1" applyFill="1" applyBorder="1" applyAlignment="1">
      <alignment horizontal="right"/>
    </xf>
    <xf numFmtId="171" fontId="12" fillId="2" borderId="17" xfId="17" applyNumberFormat="1" applyFont="1" applyFill="1" applyBorder="1" applyAlignment="1">
      <alignment horizontal="right"/>
    </xf>
    <xf numFmtId="171" fontId="12" fillId="0" borderId="16" xfId="4" applyNumberFormat="1" applyFont="1" applyFill="1" applyBorder="1" applyAlignment="1">
      <alignment horizontal="right"/>
    </xf>
    <xf numFmtId="171" fontId="12" fillId="5" borderId="16" xfId="4" applyNumberFormat="1" applyFont="1" applyFill="1" applyBorder="1" applyAlignment="1">
      <alignment horizontal="right"/>
    </xf>
    <xf numFmtId="0" fontId="10" fillId="4" borderId="0" xfId="0" applyFont="1" applyFill="1" applyAlignment="1">
      <alignment horizontal="right"/>
    </xf>
    <xf numFmtId="171" fontId="10" fillId="4" borderId="0" xfId="0" applyNumberFormat="1" applyFont="1" applyFill="1" applyBorder="1" applyAlignment="1">
      <alignment horizontal="right"/>
    </xf>
    <xf numFmtId="171" fontId="10" fillId="0" borderId="0" xfId="0" applyNumberFormat="1" applyFont="1" applyFill="1" applyBorder="1" applyAlignment="1">
      <alignment horizontal="right"/>
    </xf>
    <xf numFmtId="171" fontId="12" fillId="0" borderId="17" xfId="0" applyNumberFormat="1" applyFont="1" applyFill="1" applyBorder="1" applyAlignment="1">
      <alignment horizontal="right"/>
    </xf>
    <xf numFmtId="171" fontId="12" fillId="4" borderId="17" xfId="0" applyNumberFormat="1" applyFont="1" applyFill="1" applyBorder="1" applyAlignment="1">
      <alignment horizontal="right"/>
    </xf>
    <xf numFmtId="0" fontId="10" fillId="0" borderId="0" xfId="2" applyFont="1" applyAlignment="1">
      <alignment horizontal="right"/>
    </xf>
    <xf numFmtId="0" fontId="12" fillId="0" borderId="2" xfId="2" applyFont="1" applyFill="1" applyBorder="1" applyAlignment="1">
      <alignment horizontal="right"/>
    </xf>
    <xf numFmtId="171" fontId="14" fillId="5" borderId="17" xfId="0" applyNumberFormat="1" applyFont="1" applyFill="1" applyBorder="1" applyAlignment="1">
      <alignment horizontal="right"/>
    </xf>
    <xf numFmtId="171" fontId="10" fillId="5" borderId="17" xfId="6" applyNumberFormat="1" applyFont="1" applyFill="1" applyBorder="1" applyAlignment="1">
      <alignment horizontal="right"/>
    </xf>
    <xf numFmtId="164" fontId="3" fillId="0" borderId="0" xfId="3" applyNumberFormat="1" applyFont="1" applyFill="1" applyBorder="1" applyAlignment="1">
      <alignment horizontal="left" vertical="top" wrapText="1" indent="1"/>
    </xf>
    <xf numFmtId="0" fontId="10" fillId="0" borderId="0" xfId="3" applyFont="1" applyFill="1" applyBorder="1" applyAlignment="1">
      <alignment horizontal="left" wrapText="1" indent="1"/>
    </xf>
    <xf numFmtId="0" fontId="10" fillId="2" borderId="0" xfId="3" applyFont="1" applyFill="1" applyBorder="1" applyAlignment="1">
      <alignment horizontal="left" wrapText="1" indent="1"/>
    </xf>
    <xf numFmtId="170" fontId="10" fillId="2" borderId="0" xfId="14" applyFont="1" applyFill="1" applyBorder="1" applyAlignment="1">
      <alignment horizontal="left" wrapText="1" indent="1"/>
    </xf>
    <xf numFmtId="164" fontId="2" fillId="0" borderId="0" xfId="8" applyNumberFormat="1" applyFont="1" applyFill="1" applyBorder="1" applyAlignment="1"/>
    <xf numFmtId="164" fontId="2" fillId="5" borderId="0" xfId="8" applyNumberFormat="1" applyFont="1" applyFill="1" applyBorder="1" applyAlignment="1"/>
    <xf numFmtId="164" fontId="2" fillId="0" borderId="15" xfId="8" applyNumberFormat="1" applyFont="1" applyFill="1" applyBorder="1" applyAlignment="1"/>
    <xf numFmtId="164" fontId="2" fillId="5" borderId="15" xfId="8" applyNumberFormat="1" applyFont="1" applyFill="1" applyBorder="1" applyAlignment="1"/>
    <xf numFmtId="164" fontId="2" fillId="0" borderId="0" xfId="10" applyNumberFormat="1" applyFont="1" applyBorder="1" applyAlignment="1">
      <alignment horizontal="left"/>
    </xf>
    <xf numFmtId="171" fontId="12" fillId="4" borderId="5" xfId="0" applyNumberFormat="1" applyFont="1" applyFill="1" applyBorder="1" applyAlignment="1">
      <alignment horizontal="right"/>
    </xf>
    <xf numFmtId="0" fontId="2" fillId="2" borderId="17" xfId="0" applyFont="1" applyFill="1" applyBorder="1" applyAlignment="1">
      <alignment horizontal="left"/>
    </xf>
    <xf numFmtId="171" fontId="3" fillId="7" borderId="2" xfId="8" applyNumberFormat="1" applyFont="1" applyFill="1" applyBorder="1" applyAlignment="1">
      <alignment horizontal="right"/>
    </xf>
    <xf numFmtId="171" fontId="12" fillId="0" borderId="0" xfId="0" applyNumberFormat="1" applyFont="1" applyFill="1" applyBorder="1" applyAlignment="1">
      <alignment horizontal="right"/>
    </xf>
    <xf numFmtId="171" fontId="12" fillId="4" borderId="0" xfId="0" applyNumberFormat="1" applyFont="1" applyFill="1" applyBorder="1" applyAlignment="1">
      <alignment horizontal="right"/>
    </xf>
    <xf numFmtId="0" fontId="0" fillId="0" borderId="5" xfId="0" applyBorder="1" applyAlignment="1"/>
    <xf numFmtId="164" fontId="3" fillId="2" borderId="0" xfId="0" applyNumberFormat="1" applyFont="1" applyFill="1" applyBorder="1" applyAlignment="1">
      <alignment horizontal="left" vertical="top" wrapText="1"/>
    </xf>
    <xf numFmtId="164" fontId="3" fillId="0" borderId="0" xfId="0" applyNumberFormat="1" applyFont="1" applyFill="1" applyBorder="1" applyAlignment="1">
      <alignment horizontal="left" vertical="top" wrapText="1"/>
    </xf>
    <xf numFmtId="164" fontId="3" fillId="5" borderId="0" xfId="0" applyNumberFormat="1" applyFont="1" applyFill="1" applyBorder="1" applyAlignment="1">
      <alignment horizontal="left" vertical="top" wrapText="1"/>
    </xf>
    <xf numFmtId="0" fontId="2" fillId="2" borderId="0" xfId="0" applyFont="1" applyFill="1" applyAlignment="1"/>
    <xf numFmtId="0" fontId="3" fillId="2" borderId="0" xfId="0" applyFont="1" applyFill="1" applyAlignment="1"/>
    <xf numFmtId="0" fontId="3" fillId="2" borderId="1" xfId="0" applyFont="1" applyFill="1" applyBorder="1" applyAlignment="1"/>
    <xf numFmtId="0" fontId="2" fillId="2" borderId="2" xfId="0" applyFont="1" applyFill="1" applyBorder="1" applyAlignment="1">
      <alignment horizontal="right" vertical="top"/>
    </xf>
    <xf numFmtId="0" fontId="2" fillId="3" borderId="2" xfId="0" applyFont="1" applyFill="1" applyBorder="1" applyAlignment="1">
      <alignment horizontal="right"/>
    </xf>
    <xf numFmtId="164" fontId="5" fillId="2" borderId="0" xfId="0" applyNumberFormat="1" applyFont="1" applyFill="1" applyAlignment="1"/>
    <xf numFmtId="164" fontId="3" fillId="3" borderId="0" xfId="0" applyNumberFormat="1" applyFont="1" applyFill="1" applyAlignment="1"/>
    <xf numFmtId="0" fontId="3" fillId="2" borderId="0" xfId="0" applyFont="1" applyFill="1" applyAlignment="1">
      <alignment horizontal="left"/>
    </xf>
    <xf numFmtId="164" fontId="3" fillId="2" borderId="0" xfId="0" applyNumberFormat="1" applyFont="1" applyFill="1" applyAlignment="1"/>
    <xf numFmtId="164" fontId="3" fillId="2" borderId="0" xfId="0" applyNumberFormat="1" applyFont="1" applyFill="1" applyBorder="1" applyAlignment="1"/>
    <xf numFmtId="164" fontId="3" fillId="3" borderId="0" xfId="0" applyNumberFormat="1" applyFont="1" applyFill="1" applyBorder="1" applyAlignment="1"/>
    <xf numFmtId="164" fontId="3" fillId="2" borderId="2" xfId="0" applyNumberFormat="1" applyFont="1" applyFill="1" applyBorder="1" applyAlignment="1"/>
    <xf numFmtId="164" fontId="3" fillId="3" borderId="2" xfId="0" applyNumberFormat="1" applyFont="1" applyFill="1" applyBorder="1" applyAlignment="1"/>
    <xf numFmtId="0" fontId="3" fillId="0" borderId="0" xfId="0" applyFont="1" applyFill="1" applyAlignment="1"/>
    <xf numFmtId="0" fontId="3" fillId="0" borderId="0" xfId="0" applyFont="1" applyFill="1" applyAlignment="1">
      <alignment horizontal="left"/>
    </xf>
    <xf numFmtId="164" fontId="3" fillId="2" borderId="0" xfId="0" applyNumberFormat="1" applyFont="1" applyFill="1" applyAlignment="1">
      <alignment horizontal="right"/>
    </xf>
    <xf numFmtId="164" fontId="3" fillId="3" borderId="0" xfId="0" applyNumberFormat="1" applyFont="1" applyFill="1" applyAlignment="1">
      <alignment horizontal="right"/>
    </xf>
    <xf numFmtId="0" fontId="2" fillId="0" borderId="0" xfId="0" applyFont="1" applyFill="1" applyAlignment="1"/>
    <xf numFmtId="164" fontId="2" fillId="2" borderId="2" xfId="0" applyNumberFormat="1" applyFont="1" applyFill="1" applyBorder="1" applyAlignment="1"/>
    <xf numFmtId="164" fontId="2" fillId="3" borderId="2" xfId="0" applyNumberFormat="1" applyFont="1" applyFill="1" applyBorder="1" applyAlignment="1"/>
    <xf numFmtId="0" fontId="2" fillId="2" borderId="5" xfId="0" applyFont="1" applyFill="1" applyBorder="1" applyAlignment="1"/>
    <xf numFmtId="0" fontId="2" fillId="2" borderId="2" xfId="0" applyFont="1" applyFill="1" applyBorder="1" applyAlignment="1">
      <alignment horizontal="right"/>
    </xf>
    <xf numFmtId="0" fontId="2" fillId="0" borderId="5" xfId="0" applyFont="1" applyFill="1" applyBorder="1" applyAlignment="1"/>
    <xf numFmtId="164" fontId="3" fillId="2" borderId="5" xfId="0" applyNumberFormat="1" applyFont="1" applyFill="1" applyBorder="1" applyAlignment="1">
      <alignment horizontal="right"/>
    </xf>
    <xf numFmtId="164" fontId="3" fillId="3" borderId="5" xfId="0" applyNumberFormat="1" applyFont="1" applyFill="1" applyBorder="1" applyAlignment="1">
      <alignment horizontal="right"/>
    </xf>
    <xf numFmtId="0" fontId="3" fillId="2" borderId="0" xfId="0" applyFont="1" applyFill="1" applyBorder="1" applyAlignment="1">
      <alignment vertical="top"/>
    </xf>
    <xf numFmtId="0" fontId="9" fillId="2" borderId="0" xfId="0" applyFont="1" applyFill="1" applyBorder="1" applyAlignment="1">
      <alignment vertical="top" readingOrder="1"/>
    </xf>
    <xf numFmtId="0" fontId="3" fillId="2" borderId="0" xfId="0" applyFont="1" applyFill="1" applyAlignment="1">
      <alignment vertical="top"/>
    </xf>
    <xf numFmtId="0" fontId="10" fillId="2" borderId="0" xfId="0" applyFont="1" applyFill="1" applyAlignment="1">
      <alignment vertical="top"/>
    </xf>
    <xf numFmtId="0" fontId="3" fillId="2" borderId="0" xfId="0" applyFont="1" applyFill="1" applyBorder="1" applyAlignment="1"/>
    <xf numFmtId="0" fontId="2" fillId="2" borderId="2" xfId="0" applyFont="1" applyFill="1" applyBorder="1" applyAlignment="1">
      <alignment horizontal="right" vertical="center"/>
    </xf>
    <xf numFmtId="164" fontId="3" fillId="2" borderId="0" xfId="2" applyNumberFormat="1" applyFont="1" applyFill="1" applyBorder="1" applyAlignment="1">
      <alignment horizontal="left"/>
    </xf>
    <xf numFmtId="0" fontId="3" fillId="0" borderId="0" xfId="0" applyFont="1" applyFill="1" applyBorder="1" applyAlignment="1">
      <alignment horizontal="left"/>
    </xf>
    <xf numFmtId="164" fontId="8" fillId="2" borderId="0" xfId="2" applyNumberFormat="1" applyFont="1" applyFill="1" applyBorder="1" applyAlignment="1">
      <alignment horizontal="left"/>
    </xf>
    <xf numFmtId="164" fontId="3" fillId="2" borderId="5" xfId="0" applyNumberFormat="1" applyFont="1" applyFill="1" applyBorder="1" applyAlignment="1"/>
    <xf numFmtId="164" fontId="3" fillId="3" borderId="5" xfId="0" applyNumberFormat="1" applyFont="1" applyFill="1" applyBorder="1" applyAlignment="1"/>
    <xf numFmtId="164" fontId="2" fillId="2" borderId="5" xfId="2" applyNumberFormat="1" applyFont="1" applyFill="1" applyBorder="1" applyAlignment="1">
      <alignment horizontal="left"/>
    </xf>
    <xf numFmtId="164" fontId="2" fillId="2" borderId="5" xfId="0" applyNumberFormat="1" applyFont="1" applyFill="1" applyBorder="1" applyAlignment="1"/>
    <xf numFmtId="164" fontId="2" fillId="3" borderId="5" xfId="0" applyNumberFormat="1" applyFont="1" applyFill="1" applyBorder="1" applyAlignment="1"/>
    <xf numFmtId="0" fontId="10" fillId="0" borderId="0" xfId="2" applyFont="1" applyFill="1" applyAlignment="1"/>
    <xf numFmtId="0" fontId="12" fillId="0" borderId="0" xfId="2" applyFont="1" applyFill="1" applyBorder="1" applyAlignment="1"/>
    <xf numFmtId="0" fontId="10" fillId="0" borderId="0" xfId="2" applyFont="1" applyFill="1" applyBorder="1" applyAlignment="1"/>
    <xf numFmtId="0" fontId="10" fillId="0" borderId="0" xfId="2" applyFont="1" applyAlignment="1"/>
    <xf numFmtId="0" fontId="12" fillId="0" borderId="5" xfId="2" applyFont="1" applyFill="1" applyBorder="1" applyAlignment="1">
      <alignment vertical="center"/>
    </xf>
    <xf numFmtId="0" fontId="10" fillId="0" borderId="1" xfId="2" applyFont="1" applyBorder="1" applyAlignment="1"/>
    <xf numFmtId="0" fontId="12" fillId="3" borderId="2" xfId="2" applyFont="1" applyFill="1" applyBorder="1" applyAlignment="1">
      <alignment horizontal="right"/>
    </xf>
    <xf numFmtId="167" fontId="10" fillId="0" borderId="0" xfId="2" applyNumberFormat="1" applyFont="1" applyBorder="1" applyAlignment="1"/>
    <xf numFmtId="167" fontId="10" fillId="3" borderId="0" xfId="2" applyNumberFormat="1" applyFont="1" applyFill="1" applyBorder="1" applyAlignment="1"/>
    <xf numFmtId="167" fontId="10" fillId="0" borderId="0" xfId="2" applyNumberFormat="1" applyFont="1" applyFill="1" applyBorder="1" applyAlignment="1"/>
    <xf numFmtId="0" fontId="10" fillId="0" borderId="0" xfId="2" applyFont="1" applyFill="1" applyBorder="1" applyAlignment="1">
      <alignment horizontal="left"/>
    </xf>
    <xf numFmtId="0" fontId="10" fillId="0" borderId="0" xfId="2" applyFont="1" applyBorder="1" applyAlignment="1">
      <alignment horizontal="left"/>
    </xf>
    <xf numFmtId="168" fontId="10" fillId="3" borderId="0" xfId="2" applyNumberFormat="1" applyFont="1" applyFill="1" applyBorder="1" applyAlignment="1"/>
    <xf numFmtId="168" fontId="10" fillId="0" borderId="0" xfId="2" applyNumberFormat="1" applyFont="1" applyFill="1" applyBorder="1" applyAlignment="1"/>
    <xf numFmtId="168" fontId="12" fillId="3" borderId="17" xfId="2" applyNumberFormat="1" applyFont="1" applyFill="1" applyBorder="1" applyAlignment="1"/>
    <xf numFmtId="168" fontId="12" fillId="0" borderId="17" xfId="2" applyNumberFormat="1" applyFont="1" applyFill="1" applyBorder="1" applyAlignment="1"/>
    <xf numFmtId="168" fontId="12" fillId="3" borderId="0" xfId="2" applyNumberFormat="1" applyFont="1" applyFill="1" applyBorder="1" applyAlignment="1"/>
    <xf numFmtId="168" fontId="12" fillId="0" borderId="0" xfId="2" applyNumberFormat="1" applyFont="1" applyFill="1" applyBorder="1" applyAlignment="1"/>
    <xf numFmtId="0" fontId="12" fillId="0" borderId="5" xfId="2" applyFont="1" applyFill="1" applyBorder="1" applyAlignment="1"/>
    <xf numFmtId="0" fontId="13" fillId="0" borderId="0" xfId="0" applyFont="1" applyBorder="1" applyAlignment="1"/>
    <xf numFmtId="0" fontId="13" fillId="0" borderId="0" xfId="0" applyFont="1" applyAlignment="1">
      <alignment vertical="center"/>
    </xf>
    <xf numFmtId="0" fontId="13" fillId="0" borderId="0" xfId="0" applyFont="1" applyAlignment="1"/>
    <xf numFmtId="0" fontId="10" fillId="0" borderId="0" xfId="6" applyFont="1" applyAlignment="1">
      <alignment vertical="center"/>
    </xf>
    <xf numFmtId="0" fontId="10" fillId="0" borderId="0" xfId="6" applyFont="1" applyBorder="1" applyAlignment="1">
      <alignment vertical="center"/>
    </xf>
    <xf numFmtId="170" fontId="2" fillId="0" borderId="1" xfId="5" applyFont="1" applyBorder="1" applyAlignment="1">
      <alignment horizontal="left"/>
    </xf>
    <xf numFmtId="164" fontId="12" fillId="0" borderId="1" xfId="2" applyNumberFormat="1" applyFont="1" applyBorder="1" applyAlignment="1">
      <alignment horizontal="right"/>
    </xf>
    <xf numFmtId="164" fontId="12" fillId="5" borderId="1" xfId="2" applyNumberFormat="1" applyFont="1" applyFill="1" applyBorder="1" applyAlignment="1">
      <alignment horizontal="right"/>
    </xf>
    <xf numFmtId="170" fontId="12" fillId="5" borderId="17" xfId="7" applyFont="1" applyFill="1" applyBorder="1" applyAlignment="1"/>
    <xf numFmtId="170" fontId="10" fillId="0" borderId="0" xfId="5" applyFont="1" applyFill="1" applyBorder="1" applyAlignment="1">
      <alignment horizontal="left"/>
    </xf>
    <xf numFmtId="164" fontId="10" fillId="0" borderId="0" xfId="9" applyNumberFormat="1" applyFont="1" applyFill="1" applyBorder="1" applyAlignment="1">
      <alignment horizontal="left"/>
    </xf>
    <xf numFmtId="170" fontId="10" fillId="0" borderId="0" xfId="5" applyFont="1" applyBorder="1" applyAlignment="1">
      <alignment horizontal="left"/>
    </xf>
    <xf numFmtId="0" fontId="12" fillId="0" borderId="5" xfId="10" applyFont="1" applyBorder="1" applyAlignment="1">
      <alignment horizontal="left"/>
    </xf>
    <xf numFmtId="170" fontId="12" fillId="0" borderId="5" xfId="7" applyFont="1" applyBorder="1" applyAlignment="1">
      <alignment horizontal="left"/>
    </xf>
    <xf numFmtId="0" fontId="16" fillId="5" borderId="17" xfId="0" applyFont="1" applyFill="1" applyBorder="1" applyAlignment="1">
      <alignment horizontal="left"/>
    </xf>
    <xf numFmtId="0" fontId="14" fillId="0" borderId="0" xfId="0" applyFont="1" applyAlignment="1">
      <alignment horizontal="left"/>
    </xf>
    <xf numFmtId="0" fontId="10" fillId="0" borderId="0" xfId="0" applyFont="1" applyAlignment="1">
      <alignment horizontal="left"/>
    </xf>
    <xf numFmtId="0" fontId="10" fillId="0" borderId="0" xfId="0" applyFont="1" applyFill="1" applyAlignment="1">
      <alignment horizontal="left"/>
    </xf>
    <xf numFmtId="0" fontId="10" fillId="0" borderId="0" xfId="6" applyFont="1" applyFill="1" applyAlignment="1">
      <alignment vertical="center"/>
    </xf>
    <xf numFmtId="0" fontId="15" fillId="0" borderId="0" xfId="0" applyFont="1" applyFill="1" applyAlignment="1">
      <alignment horizontal="left"/>
    </xf>
    <xf numFmtId="0" fontId="14" fillId="0" borderId="0" xfId="0" applyFont="1" applyFill="1" applyAlignment="1">
      <alignment horizontal="left"/>
    </xf>
    <xf numFmtId="0" fontId="16" fillId="0" borderId="5" xfId="0" applyFont="1" applyFill="1" applyBorder="1" applyAlignment="1">
      <alignment horizontal="left"/>
    </xf>
    <xf numFmtId="0" fontId="12" fillId="5" borderId="17" xfId="0" applyFont="1" applyFill="1" applyBorder="1" applyAlignment="1">
      <alignment horizontal="left"/>
    </xf>
    <xf numFmtId="0" fontId="12" fillId="5" borderId="17" xfId="6" applyFont="1" applyFill="1" applyBorder="1" applyAlignment="1">
      <alignment horizontal="left"/>
    </xf>
    <xf numFmtId="0" fontId="10" fillId="0" borderId="0" xfId="6" applyFont="1" applyFill="1" applyBorder="1" applyAlignment="1">
      <alignment horizontal="left"/>
    </xf>
    <xf numFmtId="0" fontId="10" fillId="0" borderId="0" xfId="6" applyFont="1" applyBorder="1" applyAlignment="1">
      <alignment horizontal="left"/>
    </xf>
    <xf numFmtId="0" fontId="2" fillId="0" borderId="5" xfId="10" applyFont="1" applyBorder="1" applyAlignment="1">
      <alignment horizontal="left"/>
    </xf>
    <xf numFmtId="164" fontId="12" fillId="5" borderId="17" xfId="3" applyNumberFormat="1" applyFont="1" applyFill="1" applyBorder="1" applyAlignment="1"/>
    <xf numFmtId="164" fontId="12" fillId="0" borderId="0" xfId="2" applyNumberFormat="1" applyFont="1" applyBorder="1" applyAlignment="1">
      <alignment horizontal="left"/>
    </xf>
    <xf numFmtId="164" fontId="12" fillId="0" borderId="0" xfId="2" applyNumberFormat="1" applyFont="1" applyFill="1" applyBorder="1" applyAlignment="1">
      <alignment horizontal="left"/>
    </xf>
    <xf numFmtId="0" fontId="12" fillId="0" borderId="0" xfId="0" applyFont="1" applyAlignment="1">
      <alignment horizontal="left"/>
    </xf>
    <xf numFmtId="164" fontId="12" fillId="0" borderId="5" xfId="10" applyNumberFormat="1" applyFont="1" applyBorder="1" applyAlignment="1">
      <alignment horizontal="left"/>
    </xf>
    <xf numFmtId="164" fontId="2" fillId="0" borderId="0" xfId="10" applyNumberFormat="1" applyFont="1" applyFill="1" applyBorder="1" applyAlignment="1">
      <alignment horizontal="left"/>
    </xf>
    <xf numFmtId="164" fontId="12" fillId="0" borderId="0" xfId="9" applyNumberFormat="1" applyFont="1" applyFill="1" applyBorder="1" applyAlignment="1">
      <alignment vertical="center"/>
    </xf>
    <xf numFmtId="164" fontId="3" fillId="0" borderId="1" xfId="9" applyNumberFormat="1" applyFont="1" applyBorder="1" applyAlignment="1">
      <alignment horizontal="left"/>
    </xf>
    <xf numFmtId="0" fontId="12" fillId="0" borderId="2" xfId="9" applyNumberFormat="1" applyFont="1" applyFill="1" applyBorder="1" applyAlignment="1">
      <alignment horizontal="right"/>
    </xf>
    <xf numFmtId="0" fontId="12" fillId="5" borderId="2" xfId="9" applyNumberFormat="1" applyFont="1" applyFill="1" applyBorder="1" applyAlignment="1">
      <alignment horizontal="right"/>
    </xf>
    <xf numFmtId="164" fontId="10" fillId="0" borderId="0" xfId="9" applyNumberFormat="1" applyFont="1" applyBorder="1" applyAlignment="1">
      <alignment vertical="center"/>
    </xf>
    <xf numFmtId="164" fontId="2" fillId="0" borderId="5" xfId="9" applyNumberFormat="1" applyFont="1" applyBorder="1" applyAlignment="1">
      <alignment horizontal="left"/>
    </xf>
    <xf numFmtId="164" fontId="10" fillId="0" borderId="0" xfId="9" applyNumberFormat="1" applyFont="1" applyFill="1" applyBorder="1" applyAlignment="1">
      <alignment vertical="center"/>
    </xf>
    <xf numFmtId="164" fontId="10" fillId="0" borderId="0" xfId="2" applyNumberFormat="1" applyFont="1" applyFill="1" applyBorder="1" applyAlignment="1">
      <alignment vertical="top"/>
    </xf>
    <xf numFmtId="164" fontId="10" fillId="0" borderId="0" xfId="2" applyNumberFormat="1" applyFont="1" applyFill="1" applyBorder="1" applyAlignment="1">
      <alignment horizontal="left" vertical="top"/>
    </xf>
    <xf numFmtId="0" fontId="10" fillId="0" borderId="0" xfId="2" applyFont="1" applyFill="1" applyBorder="1" applyAlignment="1">
      <alignment vertical="top"/>
    </xf>
    <xf numFmtId="0" fontId="10" fillId="0" borderId="0" xfId="6" applyFont="1" applyFill="1" applyBorder="1" applyAlignment="1">
      <alignment vertical="center"/>
    </xf>
    <xf numFmtId="170" fontId="2" fillId="0" borderId="2" xfId="5" applyFont="1" applyBorder="1" applyAlignment="1">
      <alignment horizontal="left"/>
    </xf>
    <xf numFmtId="164" fontId="12" fillId="0" borderId="2" xfId="2" applyNumberFormat="1" applyFont="1" applyFill="1" applyBorder="1" applyAlignment="1">
      <alignment horizontal="right"/>
    </xf>
    <xf numFmtId="164" fontId="12" fillId="5" borderId="2" xfId="2" applyNumberFormat="1" applyFont="1" applyFill="1" applyBorder="1" applyAlignment="1">
      <alignment horizontal="right"/>
    </xf>
    <xf numFmtId="164" fontId="12" fillId="0" borderId="2" xfId="2" applyNumberFormat="1" applyFont="1" applyBorder="1" applyAlignment="1">
      <alignment horizontal="right"/>
    </xf>
    <xf numFmtId="0" fontId="13" fillId="0" borderId="0" xfId="0" applyFont="1" applyAlignment="1">
      <alignment horizontal="left"/>
    </xf>
    <xf numFmtId="0" fontId="18" fillId="0" borderId="0" xfId="0" applyFont="1" applyAlignment="1">
      <alignment horizontal="left"/>
    </xf>
    <xf numFmtId="0" fontId="18" fillId="0" borderId="0" xfId="0" applyFont="1" applyFill="1" applyAlignment="1">
      <alignment horizontal="left"/>
    </xf>
    <xf numFmtId="0" fontId="2" fillId="0" borderId="5" xfId="10" applyFont="1" applyFill="1" applyBorder="1" applyAlignment="1">
      <alignment horizontal="left"/>
    </xf>
    <xf numFmtId="0" fontId="17" fillId="0" borderId="0" xfId="6" applyFont="1" applyFill="1" applyAlignment="1">
      <alignment horizontal="left"/>
    </xf>
    <xf numFmtId="171" fontId="10" fillId="0" borderId="0" xfId="6" applyNumberFormat="1" applyFont="1" applyFill="1" applyAlignment="1">
      <alignment vertical="center"/>
    </xf>
    <xf numFmtId="164" fontId="3" fillId="0" borderId="1" xfId="9" applyNumberFormat="1" applyFont="1" applyFill="1" applyBorder="1" applyAlignment="1">
      <alignment horizontal="left"/>
    </xf>
    <xf numFmtId="0" fontId="12" fillId="7" borderId="2" xfId="9" applyNumberFormat="1" applyFont="1" applyFill="1" applyBorder="1" applyAlignment="1">
      <alignment horizontal="right"/>
    </xf>
    <xf numFmtId="164" fontId="2" fillId="0" borderId="5" xfId="9" applyNumberFormat="1" applyFont="1" applyFill="1" applyBorder="1" applyAlignment="1">
      <alignment horizontal="left"/>
    </xf>
    <xf numFmtId="164" fontId="10" fillId="0" borderId="0" xfId="2" applyNumberFormat="1" applyFont="1" applyFill="1" applyBorder="1" applyAlignment="1">
      <alignment horizontal="left" vertical="center"/>
    </xf>
    <xf numFmtId="164" fontId="19" fillId="0" borderId="0" xfId="2" applyNumberFormat="1" applyFont="1" applyFill="1" applyBorder="1" applyAlignment="1">
      <alignment horizontal="left" vertical="top"/>
    </xf>
    <xf numFmtId="0" fontId="16" fillId="5" borderId="17" xfId="0" applyFont="1" applyFill="1" applyBorder="1" applyAlignment="1"/>
    <xf numFmtId="0" fontId="12" fillId="5" borderId="17" xfId="6" applyFont="1" applyFill="1" applyBorder="1" applyAlignment="1"/>
    <xf numFmtId="164" fontId="10" fillId="0" borderId="0" xfId="2" applyNumberFormat="1" applyFont="1" applyFill="1" applyBorder="1" applyAlignment="1">
      <alignment vertical="center"/>
    </xf>
    <xf numFmtId="164" fontId="10" fillId="5" borderId="0" xfId="2" applyNumberFormat="1" applyFont="1" applyFill="1" applyBorder="1" applyAlignment="1">
      <alignment vertical="center"/>
    </xf>
    <xf numFmtId="0" fontId="10" fillId="0" borderId="0" xfId="2" applyFont="1" applyFill="1" applyBorder="1" applyAlignment="1">
      <alignment vertical="center"/>
    </xf>
    <xf numFmtId="0" fontId="10" fillId="5" borderId="0" xfId="2" applyFont="1" applyFill="1" applyBorder="1" applyAlignment="1">
      <alignment vertical="center"/>
    </xf>
    <xf numFmtId="0" fontId="14" fillId="2" borderId="13" xfId="0" applyFont="1" applyFill="1" applyBorder="1" applyAlignment="1"/>
    <xf numFmtId="0" fontId="14" fillId="0" borderId="13" xfId="0" applyFont="1" applyFill="1" applyBorder="1" applyAlignment="1"/>
    <xf numFmtId="0" fontId="14" fillId="5" borderId="13" xfId="0" applyFont="1" applyFill="1" applyBorder="1" applyAlignment="1"/>
    <xf numFmtId="0" fontId="3" fillId="2" borderId="13" xfId="15" applyNumberFormat="1" applyFont="1" applyFill="1" applyBorder="1" applyAlignment="1">
      <alignment horizontal="left"/>
    </xf>
    <xf numFmtId="164" fontId="12" fillId="2" borderId="2" xfId="2" applyNumberFormat="1" applyFont="1" applyFill="1" applyBorder="1" applyAlignment="1">
      <alignment horizontal="right"/>
    </xf>
    <xf numFmtId="0" fontId="2" fillId="2" borderId="0" xfId="10" applyFont="1" applyFill="1" applyBorder="1" applyAlignment="1">
      <alignment horizontal="left"/>
    </xf>
    <xf numFmtId="0" fontId="2" fillId="0" borderId="0" xfId="10" applyFont="1" applyFill="1" applyBorder="1" applyAlignment="1">
      <alignment horizontal="left"/>
    </xf>
    <xf numFmtId="0" fontId="3" fillId="0" borderId="0" xfId="15" applyFont="1" applyFill="1" applyBorder="1" applyAlignment="1">
      <alignment horizontal="left"/>
    </xf>
    <xf numFmtId="0" fontId="10" fillId="2" borderId="0" xfId="15" applyFont="1" applyFill="1" applyBorder="1" applyAlignment="1">
      <alignment horizontal="left"/>
    </xf>
    <xf numFmtId="0" fontId="2" fillId="2" borderId="0" xfId="15" applyFont="1" applyFill="1" applyBorder="1" applyAlignment="1">
      <alignment horizontal="left"/>
    </xf>
    <xf numFmtId="0" fontId="3" fillId="2" borderId="0" xfId="15" applyFont="1" applyFill="1" applyBorder="1" applyAlignment="1">
      <alignment horizontal="left"/>
    </xf>
    <xf numFmtId="170" fontId="3" fillId="2" borderId="0" xfId="14" applyFont="1" applyFill="1" applyBorder="1" applyAlignment="1">
      <alignment horizontal="left"/>
    </xf>
    <xf numFmtId="0" fontId="3" fillId="2" borderId="0" xfId="10" applyFont="1" applyFill="1" applyBorder="1" applyAlignment="1">
      <alignment horizontal="left"/>
    </xf>
    <xf numFmtId="170" fontId="3" fillId="0" borderId="0" xfId="7" applyFont="1" applyFill="1" applyBorder="1" applyAlignment="1">
      <alignment horizontal="left"/>
    </xf>
    <xf numFmtId="0" fontId="3" fillId="0" borderId="0" xfId="10" applyFont="1" applyFill="1" applyBorder="1" applyAlignment="1">
      <alignment horizontal="left"/>
    </xf>
    <xf numFmtId="0" fontId="12" fillId="2" borderId="0" xfId="10" applyFont="1" applyFill="1" applyBorder="1" applyAlignment="1">
      <alignment horizontal="left"/>
    </xf>
    <xf numFmtId="0" fontId="2" fillId="2" borderId="14" xfId="15" applyFont="1" applyFill="1" applyBorder="1" applyAlignment="1">
      <alignment horizontal="left"/>
    </xf>
    <xf numFmtId="2" fontId="2" fillId="0" borderId="0" xfId="15" applyNumberFormat="1" applyFont="1" applyFill="1" applyBorder="1" applyAlignment="1">
      <alignment horizontal="left"/>
    </xf>
    <xf numFmtId="0" fontId="2" fillId="0" borderId="15" xfId="15" applyNumberFormat="1" applyFont="1" applyFill="1" applyBorder="1" applyAlignment="1">
      <alignment horizontal="right"/>
    </xf>
    <xf numFmtId="2" fontId="3" fillId="0" borderId="0" xfId="15" applyNumberFormat="1" applyFont="1" applyFill="1" applyBorder="1" applyAlignment="1">
      <alignment horizontal="left"/>
    </xf>
    <xf numFmtId="2" fontId="10" fillId="0" borderId="0" xfId="15" applyNumberFormat="1" applyFont="1" applyFill="1" applyBorder="1" applyAlignment="1">
      <alignment horizontal="left"/>
    </xf>
    <xf numFmtId="2" fontId="3" fillId="0" borderId="0" xfId="3" applyNumberFormat="1" applyFont="1" applyFill="1" applyBorder="1" applyAlignment="1">
      <alignment horizontal="left"/>
    </xf>
    <xf numFmtId="2" fontId="2" fillId="0" borderId="0" xfId="3" applyNumberFormat="1" applyFont="1" applyFill="1" applyBorder="1" applyAlignment="1">
      <alignment horizontal="left"/>
    </xf>
    <xf numFmtId="2" fontId="3" fillId="0" borderId="0" xfId="0" applyNumberFormat="1" applyFont="1" applyFill="1" applyBorder="1" applyAlignment="1">
      <alignment horizontal="left"/>
    </xf>
    <xf numFmtId="2" fontId="2" fillId="0" borderId="5" xfId="15" applyNumberFormat="1" applyFont="1" applyFill="1" applyBorder="1" applyAlignment="1">
      <alignment horizontal="left"/>
    </xf>
    <xf numFmtId="2" fontId="2" fillId="0" borderId="14" xfId="15" applyNumberFormat="1" applyFont="1" applyBorder="1" applyAlignment="1">
      <alignment vertical="center"/>
    </xf>
    <xf numFmtId="164" fontId="3" fillId="0" borderId="0" xfId="3" applyNumberFormat="1" applyFont="1" applyBorder="1" applyAlignment="1">
      <alignment vertical="center"/>
    </xf>
    <xf numFmtId="0" fontId="2" fillId="0" borderId="1" xfId="15" applyNumberFormat="1" applyFont="1" applyBorder="1" applyAlignment="1">
      <alignment horizontal="left"/>
    </xf>
    <xf numFmtId="0" fontId="2" fillId="0" borderId="0" xfId="10" applyNumberFormat="1" applyFont="1" applyBorder="1" applyAlignment="1">
      <alignment horizontal="left"/>
    </xf>
    <xf numFmtId="0" fontId="2" fillId="0" borderId="0" xfId="10" applyNumberFormat="1" applyFont="1" applyFill="1" applyBorder="1" applyAlignment="1">
      <alignment horizontal="left"/>
    </xf>
    <xf numFmtId="0" fontId="3" fillId="0" borderId="0" xfId="15" applyNumberFormat="1" applyFont="1" applyFill="1" applyBorder="1" applyAlignment="1">
      <alignment horizontal="left"/>
    </xf>
    <xf numFmtId="0" fontId="3" fillId="0" borderId="0" xfId="15" applyNumberFormat="1" applyFont="1" applyBorder="1" applyAlignment="1">
      <alignment horizontal="left"/>
    </xf>
    <xf numFmtId="0" fontId="2" fillId="0" borderId="0" xfId="15" applyNumberFormat="1" applyFont="1" applyBorder="1" applyAlignment="1">
      <alignment horizontal="left"/>
    </xf>
    <xf numFmtId="0" fontId="2" fillId="0" borderId="14" xfId="15" applyNumberFormat="1" applyFont="1" applyBorder="1" applyAlignment="1">
      <alignment horizontal="left"/>
    </xf>
    <xf numFmtId="164" fontId="10" fillId="0" borderId="0" xfId="4" quotePrefix="1" applyNumberFormat="1" applyFont="1" applyFill="1" applyAlignment="1">
      <alignment vertical="top"/>
    </xf>
    <xf numFmtId="164" fontId="10" fillId="0" borderId="0" xfId="4" applyNumberFormat="1" applyFont="1" applyFill="1" applyAlignment="1">
      <alignment vertical="top"/>
    </xf>
    <xf numFmtId="0" fontId="12" fillId="0" borderId="0" xfId="4" applyFont="1" applyFill="1" applyAlignment="1"/>
    <xf numFmtId="0" fontId="10" fillId="4" borderId="0" xfId="4" applyFont="1" applyFill="1" applyAlignment="1"/>
    <xf numFmtId="0" fontId="10" fillId="0" borderId="0" xfId="4" applyFont="1" applyFill="1" applyAlignment="1"/>
    <xf numFmtId="0" fontId="10" fillId="0" borderId="0" xfId="4" applyFont="1" applyAlignment="1"/>
    <xf numFmtId="0" fontId="10" fillId="0" borderId="1" xfId="4" applyFont="1" applyFill="1" applyBorder="1" applyAlignment="1">
      <alignment horizontal="left"/>
    </xf>
    <xf numFmtId="0" fontId="12" fillId="0" borderId="0" xfId="4" applyFont="1" applyFill="1" applyBorder="1" applyAlignment="1">
      <alignment horizontal="left"/>
    </xf>
    <xf numFmtId="0" fontId="10" fillId="0" borderId="0" xfId="4" applyFont="1" applyFill="1" applyBorder="1" applyAlignment="1">
      <alignment horizontal="left"/>
    </xf>
    <xf numFmtId="170" fontId="10" fillId="0" borderId="0" xfId="19" applyFont="1" applyFill="1" applyBorder="1" applyAlignment="1">
      <alignment horizontal="left"/>
    </xf>
    <xf numFmtId="170" fontId="10" fillId="0" borderId="0" xfId="19" applyFont="1" applyFill="1" applyBorder="1" applyAlignment="1">
      <alignment horizontal="left" vertical="center"/>
    </xf>
    <xf numFmtId="0" fontId="10" fillId="0" borderId="0" xfId="4" applyFont="1" applyAlignment="1">
      <alignment horizontal="left"/>
    </xf>
    <xf numFmtId="0" fontId="12" fillId="0" borderId="0" xfId="4" applyFont="1" applyFill="1" applyAlignment="1">
      <alignment horizontal="left"/>
    </xf>
    <xf numFmtId="0" fontId="10" fillId="0" borderId="0" xfId="4" applyFont="1" applyFill="1" applyAlignment="1">
      <alignment horizontal="left"/>
    </xf>
    <xf numFmtId="0" fontId="12" fillId="0" borderId="16" xfId="4" applyFont="1" applyFill="1" applyBorder="1" applyAlignment="1">
      <alignment horizontal="left"/>
    </xf>
    <xf numFmtId="164" fontId="10" fillId="2" borderId="0" xfId="4" applyNumberFormat="1" applyFont="1" applyFill="1" applyAlignment="1">
      <alignment vertical="top"/>
    </xf>
    <xf numFmtId="0" fontId="12" fillId="0" borderId="1" xfId="2" applyFont="1" applyFill="1" applyBorder="1" applyAlignment="1">
      <alignment horizontal="left"/>
    </xf>
    <xf numFmtId="0" fontId="12" fillId="0" borderId="2" xfId="2" applyNumberFormat="1" applyFont="1" applyFill="1" applyBorder="1" applyAlignment="1">
      <alignment horizontal="right"/>
    </xf>
    <xf numFmtId="0" fontId="12" fillId="0" borderId="0" xfId="2" applyFont="1" applyFill="1" applyAlignment="1"/>
    <xf numFmtId="15" fontId="12" fillId="0" borderId="0" xfId="2" applyNumberFormat="1" applyFont="1" applyFill="1" applyBorder="1" applyAlignment="1">
      <alignment horizontal="left"/>
    </xf>
    <xf numFmtId="0" fontId="12" fillId="0" borderId="0" xfId="2" applyFont="1" applyFill="1" applyBorder="1" applyAlignment="1">
      <alignment horizontal="left"/>
    </xf>
    <xf numFmtId="0" fontId="12" fillId="0" borderId="0" xfId="2" applyFont="1" applyFill="1" applyAlignment="1">
      <alignment horizontal="left"/>
    </xf>
    <xf numFmtId="0" fontId="12" fillId="0" borderId="5" xfId="2" applyFont="1" applyFill="1" applyBorder="1" applyAlignment="1">
      <alignment horizontal="left"/>
    </xf>
    <xf numFmtId="0" fontId="0" fillId="0" borderId="0" xfId="0" applyAlignment="1"/>
    <xf numFmtId="164" fontId="10" fillId="0" borderId="0" xfId="2" applyNumberFormat="1" applyFont="1" applyFill="1" applyAlignment="1">
      <alignment vertical="top"/>
    </xf>
    <xf numFmtId="0" fontId="2" fillId="2" borderId="1" xfId="15" applyFont="1" applyFill="1" applyBorder="1" applyAlignment="1">
      <alignment horizontal="left"/>
    </xf>
    <xf numFmtId="0" fontId="2" fillId="2" borderId="0" xfId="10" applyFont="1" applyFill="1" applyBorder="1" applyAlignment="1">
      <alignment horizontal="left" vertical="center"/>
    </xf>
    <xf numFmtId="170" fontId="3" fillId="2" borderId="0" xfId="7" applyFont="1" applyFill="1" applyBorder="1" applyAlignment="1">
      <alignment horizontal="left"/>
    </xf>
    <xf numFmtId="0" fontId="2" fillId="2" borderId="5" xfId="10" applyFont="1" applyFill="1" applyBorder="1" applyAlignment="1">
      <alignment horizontal="left"/>
    </xf>
    <xf numFmtId="0" fontId="3" fillId="2" borderId="0" xfId="15" applyFont="1" applyFill="1" applyAlignment="1">
      <alignment horizontal="left"/>
    </xf>
    <xf numFmtId="0" fontId="2" fillId="2" borderId="5" xfId="15" applyFont="1" applyFill="1" applyBorder="1" applyAlignment="1"/>
    <xf numFmtId="0" fontId="2" fillId="2" borderId="13" xfId="15" applyFont="1" applyFill="1" applyBorder="1" applyAlignment="1">
      <alignment horizontal="left"/>
    </xf>
    <xf numFmtId="170" fontId="2" fillId="2" borderId="0" xfId="7" applyFont="1" applyFill="1" applyBorder="1" applyAlignment="1">
      <alignment horizontal="left"/>
    </xf>
    <xf numFmtId="0" fontId="2" fillId="2" borderId="18" xfId="15" applyFont="1" applyFill="1" applyBorder="1" applyAlignment="1">
      <alignment horizontal="left"/>
    </xf>
    <xf numFmtId="164" fontId="12" fillId="2" borderId="17" xfId="2" applyNumberFormat="1" applyFont="1" applyFill="1" applyBorder="1" applyAlignment="1">
      <alignment horizontal="right"/>
    </xf>
    <xf numFmtId="164" fontId="12" fillId="5" borderId="17" xfId="2" applyNumberFormat="1" applyFont="1" applyFill="1" applyBorder="1" applyAlignment="1">
      <alignment horizontal="right"/>
    </xf>
    <xf numFmtId="0" fontId="3" fillId="2" borderId="0" xfId="10" quotePrefix="1" applyFont="1" applyFill="1" applyBorder="1" applyAlignment="1">
      <alignment horizontal="left"/>
    </xf>
    <xf numFmtId="0" fontId="2" fillId="2" borderId="16" xfId="10" applyFont="1" applyFill="1" applyBorder="1" applyAlignment="1">
      <alignment horizontal="left"/>
    </xf>
    <xf numFmtId="0" fontId="12" fillId="2" borderId="0" xfId="4" applyFont="1" applyFill="1" applyAlignment="1"/>
    <xf numFmtId="0" fontId="10" fillId="2" borderId="0" xfId="4" applyFont="1" applyFill="1" applyAlignment="1"/>
    <xf numFmtId="0" fontId="10" fillId="2" borderId="18" xfId="4" applyFont="1" applyFill="1" applyBorder="1" applyAlignment="1">
      <alignment horizontal="left"/>
    </xf>
    <xf numFmtId="0" fontId="12" fillId="2" borderId="0" xfId="4" applyFont="1" applyFill="1" applyBorder="1" applyAlignment="1">
      <alignment horizontal="left"/>
    </xf>
    <xf numFmtId="164" fontId="10" fillId="0" borderId="0" xfId="4" applyNumberFormat="1" applyFont="1" applyFill="1" applyBorder="1" applyAlignment="1">
      <alignment horizontal="left" vertical="center"/>
    </xf>
    <xf numFmtId="0" fontId="10" fillId="2" borderId="0" xfId="4" applyFont="1" applyFill="1" applyBorder="1" applyAlignment="1">
      <alignment horizontal="left"/>
    </xf>
    <xf numFmtId="0" fontId="12" fillId="2" borderId="0" xfId="4" applyFont="1" applyFill="1" applyAlignment="1">
      <alignment horizontal="left"/>
    </xf>
    <xf numFmtId="0" fontId="12" fillId="2" borderId="16" xfId="4" applyFont="1" applyFill="1" applyBorder="1" applyAlignment="1">
      <alignment horizontal="left"/>
    </xf>
    <xf numFmtId="164" fontId="10" fillId="2" borderId="18" xfId="4" applyNumberFormat="1" applyFont="1" applyFill="1" applyBorder="1" applyAlignment="1">
      <alignment vertical="top"/>
    </xf>
    <xf numFmtId="0" fontId="10" fillId="0" borderId="0" xfId="0" applyFont="1" applyFill="1" applyAlignment="1"/>
    <xf numFmtId="0" fontId="10" fillId="4" borderId="0" xfId="0" applyFont="1" applyFill="1" applyAlignment="1"/>
    <xf numFmtId="0" fontId="12" fillId="4" borderId="18" xfId="2" applyFont="1" applyFill="1" applyBorder="1" applyAlignment="1">
      <alignment horizontal="left"/>
    </xf>
    <xf numFmtId="0" fontId="12" fillId="0" borderId="17" xfId="2" applyNumberFormat="1" applyFont="1" applyFill="1" applyBorder="1" applyAlignment="1">
      <alignment horizontal="right"/>
    </xf>
    <xf numFmtId="0" fontId="10" fillId="4" borderId="0" xfId="2" applyFont="1" applyFill="1" applyBorder="1" applyAlignment="1">
      <alignment horizontal="left"/>
    </xf>
    <xf numFmtId="0" fontId="12" fillId="4" borderId="0" xfId="2" applyFont="1" applyFill="1" applyBorder="1" applyAlignment="1">
      <alignment horizontal="left"/>
    </xf>
    <xf numFmtId="0" fontId="10" fillId="0" borderId="0" xfId="0" applyNumberFormat="1" applyFont="1" applyFill="1" applyBorder="1" applyAlignment="1">
      <alignment horizontal="left"/>
    </xf>
    <xf numFmtId="0" fontId="12" fillId="0" borderId="0" xfId="2" applyFont="1" applyAlignment="1"/>
    <xf numFmtId="15" fontId="12" fillId="4" borderId="0" xfId="2" applyNumberFormat="1" applyFont="1" applyFill="1" applyBorder="1" applyAlignment="1">
      <alignment horizontal="left"/>
    </xf>
    <xf numFmtId="15" fontId="12" fillId="4" borderId="5" xfId="2" applyNumberFormat="1" applyFont="1" applyFill="1" applyBorder="1" applyAlignment="1">
      <alignment horizontal="left"/>
    </xf>
    <xf numFmtId="0" fontId="1" fillId="0" borderId="0" xfId="24" applyAlignment="1"/>
    <xf numFmtId="15" fontId="10" fillId="4" borderId="18" xfId="2" applyNumberFormat="1" applyFont="1" applyFill="1" applyBorder="1" applyAlignment="1"/>
  </cellXfs>
  <cellStyles count="27">
    <cellStyle name="Comma" xfId="1" builtinId="3"/>
    <cellStyle name="Comma 10" xfId="16"/>
    <cellStyle name="Comma 11" xfId="11"/>
    <cellStyle name="Comma 2" xfId="8"/>
    <cellStyle name="Comma 2 23" xfId="21"/>
    <cellStyle name="Comma 3" xfId="17"/>
    <cellStyle name="Comma 40" xfId="26"/>
    <cellStyle name="Comma 8 2" xfId="22"/>
    <cellStyle name="Headings" xfId="10"/>
    <cellStyle name="Headings 2" xfId="7"/>
    <cellStyle name="Normal" xfId="0" builtinId="0"/>
    <cellStyle name="Normal 132" xfId="25"/>
    <cellStyle name="Normal 2" xfId="2"/>
    <cellStyle name="Normal 2 12" xfId="24"/>
    <cellStyle name="Normal 2 2" xfId="4"/>
    <cellStyle name="Normal 2 2 2" xfId="18"/>
    <cellStyle name="Normal 2 2 2 2" xfId="20"/>
    <cellStyle name="Normal 2 2 3" xfId="19"/>
    <cellStyle name="Normal 3" xfId="6"/>
    <cellStyle name="Normal 3 2" xfId="5"/>
    <cellStyle name="Normal 3 2 9" xfId="9"/>
    <cellStyle name="Normal 39" xfId="13"/>
    <cellStyle name="Normal 4 10" xfId="15"/>
    <cellStyle name="Normal 4 2" xfId="3"/>
    <cellStyle name="Normal 4 2 2" xfId="14"/>
    <cellStyle name="Normal 40" xfId="12"/>
    <cellStyle name="Normal 98"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0</xdr:col>
      <xdr:colOff>142874</xdr:colOff>
      <xdr:row>56</xdr:row>
      <xdr:rowOff>104775</xdr:rowOff>
    </xdr:from>
    <xdr:to>
      <xdr:col>4</xdr:col>
      <xdr:colOff>37602</xdr:colOff>
      <xdr:row>65</xdr:row>
      <xdr:rowOff>137408</xdr:rowOff>
    </xdr:to>
    <xdr:sp macro="" textlink="">
      <xdr:nvSpPr>
        <xdr:cNvPr id="2" name="TextBox 1">
          <a:extLst>
            <a:ext uri="{FF2B5EF4-FFF2-40B4-BE49-F238E27FC236}">
              <a16:creationId xmlns:a16="http://schemas.microsoft.com/office/drawing/2014/main" id="{341729DD-2E20-410B-A171-A1EDE32D8AA5}"/>
            </a:ext>
          </a:extLst>
        </xdr:cNvPr>
        <xdr:cNvSpPr txBox="1"/>
      </xdr:nvSpPr>
      <xdr:spPr>
        <a:xfrm>
          <a:off x="142874" y="9324975"/>
          <a:ext cx="3961903" cy="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AU" sz="1100" u="sng"/>
            <a:t>Not for publication</a:t>
          </a:r>
        </a:p>
        <a:p>
          <a:endParaRPr lang="en-AU" sz="1100"/>
        </a:p>
        <a:p>
          <a:r>
            <a:rPr lang="en-AU" sz="1100"/>
            <a:t>Non-appropriated expenses  refer to those expenses  that were previously funded by</a:t>
          </a:r>
          <a:r>
            <a:rPr lang="en-AU" sz="1100" baseline="0"/>
            <a:t> Government  through Bill 1 operating appropriations, but are not funded via a departmental capital budget (DCB) or Collection Development Acquisition Budget (CDAB). They exclude expenses funded through other sources of funding, such as s 74 receipts. </a:t>
          </a:r>
          <a:endParaRPr lang="en-AU" sz="1100"/>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tracker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lizj\AppData\Local\Temp\1\TM12EFE.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ukeja\AppData\Local\Temp\1\TM197EA.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PraveenMathai\OneDrive%20-%20Synergy%20Group\Documents\Clients\AGD\Workplan%20-%20Synergy%20Timelin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Tracker"/>
      <sheetName val="Setup"/>
    </sheetNames>
    <sheetDataSet>
      <sheetData sheetId="0">
        <row r="2">
          <cell r="D2">
            <v>0.25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
      <sheetName val="Income Statement"/>
      <sheetName val="Equity Movement Table"/>
      <sheetName val="Asset Movement Table"/>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measure list"/>
      <sheetName val="Home - Reports"/>
      <sheetName val="Balance Sheet MA"/>
      <sheetName val="Account Tracker"/>
      <sheetName val="ProgReporting"/>
      <sheetName val="Special Accounts"/>
      <sheetName val="Capital Budget Statements"/>
      <sheetName val="Cash Flow"/>
      <sheetName val="Home - Oth Rep"/>
      <sheetName val="TBAL ProgByAcc"/>
      <sheetName val="ProgByReason"/>
      <sheetName val="MeasureByProg"/>
      <sheetName val="TBAL IDByAccByProg"/>
      <sheetName val="TBAL AccByProg"/>
      <sheetName val="Home - Admin FlatFile"/>
      <sheetName val="admin sys extract"/>
      <sheetName val="Home - Administration"/>
      <sheetName val="Generate WCI"/>
      <sheetName val="Generate ED"/>
      <sheetName val="Generate FE3"/>
      <sheetName val="Parameter Reco"/>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ow r="2">
          <cell r="C2" t="str">
            <v>ag_geus</v>
          </cell>
        </row>
      </sheetData>
      <sheetData sheetId="48"/>
      <sheetData sheetId="4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Home - Adj"/>
      <sheetName val="Print Adj"/>
      <sheetName val="adjustment entry"/>
      <sheetName val="view adjustment"/>
      <sheetName val="Temporary Account Screen"/>
      <sheetName val="bulk adjustment entry"/>
      <sheetName val="bulk adjustment entry (comp)"/>
      <sheetName val="bulk adj cbms journal"/>
      <sheetName val="adjustment validation"/>
      <sheetName val="adj attachments"/>
      <sheetName val="ID List"/>
      <sheetName val="Home - Measures"/>
      <sheetName val="view measure"/>
      <sheetName val="measure list"/>
      <sheetName val="Home - Reports"/>
      <sheetName val="Balance Sheet MA"/>
      <sheetName val="Account Tracker"/>
      <sheetName val="Income Statement"/>
      <sheetName val="ProgReporting"/>
      <sheetName val="Equity Movement Table"/>
      <sheetName val="Asset Movement Table"/>
      <sheetName val="Special Accounts"/>
      <sheetName val="Capital Budget Statements"/>
      <sheetName val="Cash Flow"/>
      <sheetName val="Balance Sheet"/>
      <sheetName val="Home - Oth Rep"/>
      <sheetName val="TBAL ProgByAcc"/>
      <sheetName val="ProgByReason"/>
      <sheetName val="MeasureByProg"/>
      <sheetName val="TBAL IDByAccByProg"/>
      <sheetName val="TBAL AccByProg"/>
      <sheetName val="Home - Admin FlatFile"/>
      <sheetName val="admin sys extract"/>
      <sheetName val="Home - Administration"/>
      <sheetName val="Generate WCI"/>
      <sheetName val="Generate ED"/>
      <sheetName val="Generate FE3"/>
      <sheetName val="Parameter Reco"/>
      <sheetName val="parameters setup"/>
      <sheetName val="Acc Temp List"/>
      <sheetName val="Account Template"/>
      <sheetName val="Programme Details"/>
      <sheetName val="Programme Attributes"/>
      <sheetName val="report"/>
      <sheetName val="Printing"/>
      <sheetName val="{PL}PickLst"/>
      <sheetName val="sys_variables"/>
      <sheetName val="Variables"/>
      <sheetName val="flatfi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
          <cell r="X2" t="str">
            <v>Title</v>
          </cell>
        </row>
        <row r="3">
          <cell r="X3" t="str">
            <v>Measure Type</v>
          </cell>
        </row>
        <row r="4">
          <cell r="X4" t="str">
            <v>Funding Life</v>
          </cell>
        </row>
        <row r="5">
          <cell r="X5" t="str">
            <v>Measure Code</v>
          </cell>
        </row>
        <row r="6">
          <cell r="X6" t="str">
            <v>Status</v>
          </cell>
        </row>
        <row r="7">
          <cell r="X7" t="str">
            <v>Programme</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meline"/>
      <sheetName val="Styles"/>
      <sheetName val="Timeline (2)"/>
      <sheetName val="Task List"/>
      <sheetName val="EBST Workplan"/>
      <sheetName val="Budget Timetable Overview"/>
      <sheetName val="Useful EM References"/>
    </sheetNames>
    <sheetDataSet>
      <sheetData sheetId="0" refreshError="1"/>
      <sheetData sheetId="1">
        <row r="64">
          <cell r="E64">
            <v>1000</v>
          </cell>
        </row>
      </sheetData>
      <sheetData sheetId="2"/>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8"/>
  <sheetViews>
    <sheetView showGridLines="0" topLeftCell="A16" workbookViewId="0">
      <selection activeCell="J53" sqref="J53"/>
    </sheetView>
  </sheetViews>
  <sheetFormatPr defaultColWidth="4" defaultRowHeight="11.25" x14ac:dyDescent="0.2"/>
  <cols>
    <col min="1" max="1" width="50.7109375" style="241" customWidth="1"/>
    <col min="2" max="3" width="11.28515625" style="241" customWidth="1"/>
    <col min="4" max="16384" width="4" style="241"/>
  </cols>
  <sheetData>
    <row r="1" spans="1:3" s="241" customFormat="1" ht="12" customHeight="1" x14ac:dyDescent="0.2">
      <c r="A1" s="240" t="s">
        <v>390</v>
      </c>
    </row>
    <row r="2" spans="1:3" s="241" customFormat="1" x14ac:dyDescent="0.2">
      <c r="A2" s="242"/>
      <c r="B2" s="243" t="s">
        <v>0</v>
      </c>
      <c r="C2" s="244" t="s">
        <v>398</v>
      </c>
    </row>
    <row r="3" spans="1:3" s="241" customFormat="1" ht="12" customHeight="1" x14ac:dyDescent="0.2">
      <c r="A3" s="240" t="s">
        <v>384</v>
      </c>
      <c r="B3" s="245"/>
      <c r="C3" s="246"/>
    </row>
    <row r="4" spans="1:3" s="241" customFormat="1" ht="12" customHeight="1" x14ac:dyDescent="0.2">
      <c r="A4" s="241" t="s">
        <v>385</v>
      </c>
      <c r="B4" s="245"/>
      <c r="C4" s="246"/>
    </row>
    <row r="5" spans="1:3" s="241" customFormat="1" ht="12" customHeight="1" x14ac:dyDescent="0.2">
      <c r="A5" s="247" t="s">
        <v>2</v>
      </c>
      <c r="B5" s="248">
        <v>145749.967</v>
      </c>
      <c r="C5" s="246">
        <v>143274.22200000001</v>
      </c>
    </row>
    <row r="6" spans="1:3" s="241" customFormat="1" ht="12" customHeight="1" x14ac:dyDescent="0.2">
      <c r="A6" s="247" t="s">
        <v>3</v>
      </c>
      <c r="B6" s="248">
        <v>228675</v>
      </c>
      <c r="C6" s="246">
        <v>215468</v>
      </c>
    </row>
    <row r="7" spans="1:3" s="241" customFormat="1" ht="12" customHeight="1" x14ac:dyDescent="0.2">
      <c r="A7" s="247" t="s">
        <v>4</v>
      </c>
      <c r="B7" s="248">
        <v>154714</v>
      </c>
      <c r="C7" s="246">
        <v>147452</v>
      </c>
    </row>
    <row r="8" spans="1:3" s="241" customFormat="1" ht="12" customHeight="1" x14ac:dyDescent="0.2">
      <c r="A8" s="247" t="s">
        <v>5</v>
      </c>
      <c r="B8" s="248">
        <v>11990</v>
      </c>
      <c r="C8" s="246">
        <v>9355</v>
      </c>
    </row>
    <row r="9" spans="1:3" s="241" customFormat="1" ht="12" customHeight="1" x14ac:dyDescent="0.2">
      <c r="A9" s="135" t="s">
        <v>386</v>
      </c>
      <c r="B9" s="249"/>
      <c r="C9" s="250"/>
    </row>
    <row r="10" spans="1:3" s="241" customFormat="1" ht="12" customHeight="1" x14ac:dyDescent="0.2">
      <c r="A10" s="247" t="s">
        <v>2</v>
      </c>
      <c r="B10" s="248">
        <v>245</v>
      </c>
      <c r="C10" s="246">
        <v>225</v>
      </c>
    </row>
    <row r="11" spans="1:3" s="241" customFormat="1" ht="12" customHeight="1" x14ac:dyDescent="0.2">
      <c r="A11" s="247" t="s">
        <v>6</v>
      </c>
      <c r="B11" s="248">
        <v>4184</v>
      </c>
      <c r="C11" s="246">
        <v>4803</v>
      </c>
    </row>
    <row r="12" spans="1:3" s="241" customFormat="1" ht="12" customHeight="1" x14ac:dyDescent="0.2">
      <c r="A12" s="241" t="s">
        <v>7</v>
      </c>
      <c r="B12" s="251">
        <f>SUM(B5:B11)</f>
        <v>545557.96699999995</v>
      </c>
      <c r="C12" s="252">
        <f>SUM(C5:C11)</f>
        <v>520577.22200000001</v>
      </c>
    </row>
    <row r="13" spans="1:3" s="241" customFormat="1" ht="12" customHeight="1" x14ac:dyDescent="0.2">
      <c r="A13" s="240" t="s">
        <v>8</v>
      </c>
      <c r="B13" s="251">
        <f>B12</f>
        <v>545557.96699999995</v>
      </c>
      <c r="C13" s="252">
        <f>C12</f>
        <v>520577.22200000001</v>
      </c>
    </row>
    <row r="14" spans="1:3" s="241" customFormat="1" ht="12" customHeight="1" x14ac:dyDescent="0.2">
      <c r="A14" s="240" t="s">
        <v>383</v>
      </c>
      <c r="B14" s="245"/>
      <c r="C14" s="246"/>
    </row>
    <row r="15" spans="1:3" s="241" customFormat="1" ht="12" customHeight="1" x14ac:dyDescent="0.2">
      <c r="A15" s="253" t="s">
        <v>387</v>
      </c>
      <c r="B15" s="245"/>
      <c r="C15" s="246"/>
    </row>
    <row r="16" spans="1:3" s="241" customFormat="1" ht="12" customHeight="1" x14ac:dyDescent="0.2">
      <c r="A16" s="247" t="s">
        <v>10</v>
      </c>
      <c r="B16" s="248">
        <v>469638</v>
      </c>
      <c r="C16" s="246">
        <v>393385</v>
      </c>
    </row>
    <row r="17" spans="1:3" s="241" customFormat="1" ht="12" customHeight="1" x14ac:dyDescent="0.2">
      <c r="A17" s="247" t="s">
        <v>11</v>
      </c>
      <c r="B17" s="248">
        <v>25832</v>
      </c>
      <c r="C17" s="246">
        <v>40704</v>
      </c>
    </row>
    <row r="18" spans="1:3" s="241" customFormat="1" ht="12" customHeight="1" x14ac:dyDescent="0.2">
      <c r="A18" s="247" t="s">
        <v>12</v>
      </c>
      <c r="B18" s="248">
        <v>0</v>
      </c>
      <c r="C18" s="246">
        <v>0</v>
      </c>
    </row>
    <row r="19" spans="1:3" s="241" customFormat="1" ht="12" customHeight="1" x14ac:dyDescent="0.2">
      <c r="A19" s="254" t="s">
        <v>13</v>
      </c>
      <c r="B19" s="248">
        <v>26518</v>
      </c>
      <c r="C19" s="246">
        <v>26701</v>
      </c>
    </row>
    <row r="20" spans="1:3" s="241" customFormat="1" ht="12" customHeight="1" x14ac:dyDescent="0.2">
      <c r="A20" s="247" t="s">
        <v>386</v>
      </c>
      <c r="B20" s="248"/>
      <c r="C20" s="246"/>
    </row>
    <row r="21" spans="1:3" s="241" customFormat="1" ht="12" customHeight="1" x14ac:dyDescent="0.2">
      <c r="A21" s="247" t="s">
        <v>2</v>
      </c>
      <c r="B21" s="248">
        <v>7831</v>
      </c>
      <c r="C21" s="246">
        <v>7831</v>
      </c>
    </row>
    <row r="22" spans="1:3" s="241" customFormat="1" ht="12" customHeight="1" x14ac:dyDescent="0.2">
      <c r="A22" s="247" t="s">
        <v>14</v>
      </c>
      <c r="B22" s="248">
        <v>8059</v>
      </c>
      <c r="C22" s="246">
        <v>0</v>
      </c>
    </row>
    <row r="23" spans="1:3" s="241" customFormat="1" x14ac:dyDescent="0.2">
      <c r="A23" s="241" t="s">
        <v>15</v>
      </c>
      <c r="B23" s="251">
        <f>SUM(B16:B22)</f>
        <v>537878</v>
      </c>
      <c r="C23" s="252">
        <f>SUM(C16:C22)</f>
        <v>468621</v>
      </c>
    </row>
    <row r="24" spans="1:3" s="241" customFormat="1" x14ac:dyDescent="0.2">
      <c r="A24" s="253" t="s">
        <v>16</v>
      </c>
      <c r="B24" s="251">
        <v>283892</v>
      </c>
      <c r="C24" s="252">
        <v>284988</v>
      </c>
    </row>
    <row r="25" spans="1:3" s="241" customFormat="1" x14ac:dyDescent="0.2">
      <c r="A25" s="254" t="s">
        <v>17</v>
      </c>
      <c r="B25" s="248"/>
      <c r="C25" s="246"/>
    </row>
    <row r="26" spans="1:3" s="241" customFormat="1" x14ac:dyDescent="0.2">
      <c r="A26" s="247" t="s">
        <v>18</v>
      </c>
      <c r="B26" s="248">
        <v>1641</v>
      </c>
      <c r="C26" s="246">
        <v>1651</v>
      </c>
    </row>
    <row r="27" spans="1:3" s="241" customFormat="1" x14ac:dyDescent="0.2">
      <c r="A27" s="247" t="s">
        <v>19</v>
      </c>
      <c r="B27" s="248">
        <v>1049</v>
      </c>
      <c r="C27" s="246">
        <v>1049</v>
      </c>
    </row>
    <row r="28" spans="1:3" s="241" customFormat="1" x14ac:dyDescent="0.2">
      <c r="A28" s="241" t="s">
        <v>20</v>
      </c>
      <c r="B28" s="251">
        <f>SUM(B26:B27)</f>
        <v>2690</v>
      </c>
      <c r="C28" s="252">
        <f>SUM(C26:C27)</f>
        <v>2700</v>
      </c>
    </row>
    <row r="29" spans="1:3" s="241" customFormat="1" x14ac:dyDescent="0.2">
      <c r="A29" s="241" t="s">
        <v>21</v>
      </c>
      <c r="B29" s="255">
        <f>-B19</f>
        <v>-26518</v>
      </c>
      <c r="C29" s="256">
        <f>-C19</f>
        <v>-26701</v>
      </c>
    </row>
    <row r="30" spans="1:3" s="241" customFormat="1" ht="12" customHeight="1" x14ac:dyDescent="0.2">
      <c r="A30" s="257" t="s">
        <v>22</v>
      </c>
      <c r="B30" s="258">
        <f>B23+B24+B28+B29</f>
        <v>797942</v>
      </c>
      <c r="C30" s="259">
        <f>C23+C24+C28+C29</f>
        <v>729608</v>
      </c>
    </row>
    <row r="31" spans="1:3" s="241" customFormat="1" x14ac:dyDescent="0.2">
      <c r="A31" s="260" t="s">
        <v>23</v>
      </c>
      <c r="B31" s="258">
        <f>B30+B13</f>
        <v>1343499.9669999999</v>
      </c>
      <c r="C31" s="259">
        <f>C30+C13</f>
        <v>1250185.2220000001</v>
      </c>
    </row>
    <row r="32" spans="1:3" s="241" customFormat="1" ht="3.6" customHeight="1" x14ac:dyDescent="0.2"/>
    <row r="33" spans="1:3" s="241" customFormat="1" x14ac:dyDescent="0.2">
      <c r="A33" s="242"/>
      <c r="B33" s="261" t="s">
        <v>24</v>
      </c>
      <c r="C33" s="244" t="s">
        <v>25</v>
      </c>
    </row>
    <row r="34" spans="1:3" s="241" customFormat="1" x14ac:dyDescent="0.2">
      <c r="A34" s="262" t="s">
        <v>26</v>
      </c>
      <c r="B34" s="263">
        <v>1824</v>
      </c>
      <c r="C34" s="264">
        <v>1781</v>
      </c>
    </row>
    <row r="35" spans="1:3" s="241" customFormat="1" ht="11.25" customHeight="1" x14ac:dyDescent="0.2">
      <c r="A35" s="265" t="s">
        <v>388</v>
      </c>
      <c r="B35" s="265"/>
      <c r="C35" s="265"/>
    </row>
    <row r="36" spans="1:3" s="241" customFormat="1" x14ac:dyDescent="0.2">
      <c r="A36" s="266" t="s">
        <v>389</v>
      </c>
      <c r="B36" s="266"/>
      <c r="C36" s="266"/>
    </row>
    <row r="37" spans="1:3" s="241" customFormat="1" ht="8.25" customHeight="1" x14ac:dyDescent="0.2"/>
    <row r="38" spans="1:3" s="241" customFormat="1" x14ac:dyDescent="0.2">
      <c r="A38" s="267" t="s">
        <v>27</v>
      </c>
      <c r="B38" s="267"/>
      <c r="C38" s="267"/>
    </row>
    <row r="39" spans="1:3" s="241" customFormat="1" ht="24.95" customHeight="1" x14ac:dyDescent="0.2">
      <c r="A39" s="267" t="s">
        <v>440</v>
      </c>
      <c r="B39" s="267"/>
      <c r="C39" s="267"/>
    </row>
    <row r="40" spans="1:3" s="241" customFormat="1" ht="22.7" customHeight="1" x14ac:dyDescent="0.2">
      <c r="A40" s="268" t="s">
        <v>448</v>
      </c>
      <c r="B40" s="268"/>
      <c r="C40" s="268"/>
    </row>
    <row r="41" spans="1:3" s="241" customFormat="1" ht="9.9499999999999993" customHeight="1" x14ac:dyDescent="0.2">
      <c r="A41" s="267" t="s">
        <v>28</v>
      </c>
      <c r="B41" s="267"/>
      <c r="C41" s="267"/>
    </row>
    <row r="42" spans="1:3" s="241" customFormat="1" ht="60" customHeight="1" x14ac:dyDescent="0.2">
      <c r="A42" s="268" t="s">
        <v>449</v>
      </c>
      <c r="B42" s="268"/>
      <c r="C42" s="268"/>
    </row>
    <row r="43" spans="1:3" s="241" customFormat="1" ht="9.9499999999999993" customHeight="1" x14ac:dyDescent="0.2">
      <c r="A43" s="267" t="s">
        <v>29</v>
      </c>
      <c r="B43" s="267"/>
      <c r="C43" s="267"/>
    </row>
    <row r="44" spans="1:3" s="241" customFormat="1" ht="11.25" customHeight="1" x14ac:dyDescent="0.2">
      <c r="A44" s="268" t="s">
        <v>30</v>
      </c>
      <c r="B44" s="268"/>
      <c r="C44" s="268"/>
    </row>
    <row r="45" spans="1:3" s="269" customFormat="1" ht="35.1" customHeight="1" x14ac:dyDescent="0.2">
      <c r="A45" s="268" t="s">
        <v>31</v>
      </c>
      <c r="B45" s="268"/>
      <c r="C45" s="268"/>
    </row>
    <row r="46" spans="1:3" s="241" customFormat="1" ht="11.25" customHeight="1" x14ac:dyDescent="0.2">
      <c r="A46" s="267" t="s">
        <v>32</v>
      </c>
      <c r="B46" s="267"/>
      <c r="C46" s="267"/>
    </row>
    <row r="47" spans="1:3" s="241" customFormat="1" ht="60" customHeight="1" x14ac:dyDescent="0.2">
      <c r="A47" s="267" t="s">
        <v>439</v>
      </c>
      <c r="B47" s="267"/>
      <c r="C47" s="267"/>
    </row>
    <row r="48" spans="1:3" s="241" customFormat="1" ht="21.75" customHeight="1" x14ac:dyDescent="0.2">
      <c r="A48" s="267" t="s">
        <v>33</v>
      </c>
      <c r="B48" s="267"/>
      <c r="C48" s="267"/>
    </row>
    <row r="49" spans="1:3" s="241" customFormat="1" ht="21.75" customHeight="1" x14ac:dyDescent="0.2">
      <c r="A49" s="240" t="s">
        <v>445</v>
      </c>
    </row>
    <row r="50" spans="1:3" s="241" customFormat="1" ht="50.1" customHeight="1" x14ac:dyDescent="0.2">
      <c r="A50" s="242"/>
      <c r="B50" s="270" t="s">
        <v>0</v>
      </c>
      <c r="C50" s="244" t="s">
        <v>398</v>
      </c>
    </row>
    <row r="51" spans="1:3" s="241" customFormat="1" ht="24.95" customHeight="1" x14ac:dyDescent="0.2">
      <c r="A51" s="271" t="s">
        <v>441</v>
      </c>
      <c r="B51" s="248"/>
      <c r="C51" s="246"/>
    </row>
    <row r="52" spans="1:3" s="241" customFormat="1" ht="23.25" customHeight="1" x14ac:dyDescent="0.2">
      <c r="A52" s="272" t="s">
        <v>443</v>
      </c>
      <c r="B52" s="248">
        <v>4361</v>
      </c>
      <c r="C52" s="246">
        <v>4444</v>
      </c>
    </row>
    <row r="53" spans="1:3" s="241" customFormat="1" ht="24.95" customHeight="1" x14ac:dyDescent="0.2">
      <c r="A53" s="271" t="s">
        <v>442</v>
      </c>
      <c r="B53" s="248">
        <f>1300</f>
        <v>1300</v>
      </c>
      <c r="C53" s="246">
        <f>B53</f>
        <v>1300</v>
      </c>
    </row>
    <row r="54" spans="1:3" s="241" customFormat="1" ht="21.75" customHeight="1" x14ac:dyDescent="0.2">
      <c r="A54" s="273" t="s">
        <v>444</v>
      </c>
      <c r="B54" s="248"/>
      <c r="C54" s="246"/>
    </row>
    <row r="55" spans="1:3" s="241" customFormat="1" ht="12" customHeight="1" x14ac:dyDescent="0.2">
      <c r="A55" s="271" t="s">
        <v>34</v>
      </c>
      <c r="B55" s="248">
        <v>20672</v>
      </c>
      <c r="C55" s="246">
        <v>20804</v>
      </c>
    </row>
    <row r="56" spans="1:3" s="241" customFormat="1" x14ac:dyDescent="0.2">
      <c r="A56" s="271" t="s">
        <v>35</v>
      </c>
      <c r="B56" s="274">
        <v>5846</v>
      </c>
      <c r="C56" s="275">
        <v>5897</v>
      </c>
    </row>
    <row r="57" spans="1:3" s="241" customFormat="1" x14ac:dyDescent="0.2">
      <c r="A57" s="276" t="s">
        <v>36</v>
      </c>
      <c r="B57" s="277">
        <f>SUM(B52:B56)</f>
        <v>32179</v>
      </c>
      <c r="C57" s="278">
        <f>SUM(C52:C56)</f>
        <v>32445</v>
      </c>
    </row>
    <row r="58" spans="1:3" s="241" customFormat="1" ht="24" customHeight="1" x14ac:dyDescent="0.2">
      <c r="A58" s="265" t="s">
        <v>391</v>
      </c>
      <c r="B58" s="265"/>
      <c r="C58" s="265"/>
    </row>
  </sheetData>
  <pageMargins left="0.7" right="0.7" top="0.75" bottom="0.75" header="0.3" footer="0.3"/>
  <pageSetup paperSize="9"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C850"/>
    <pageSetUpPr fitToPage="1"/>
  </sheetPr>
  <dimension ref="A1:G30"/>
  <sheetViews>
    <sheetView showGridLines="0" workbookViewId="0">
      <selection activeCell="D35" sqref="D35"/>
    </sheetView>
  </sheetViews>
  <sheetFormatPr defaultColWidth="9.140625" defaultRowHeight="15" x14ac:dyDescent="0.25"/>
  <cols>
    <col min="1" max="1" width="28.5703125" style="420" customWidth="1"/>
    <col min="2" max="2" width="7.5703125" style="420" customWidth="1"/>
    <col min="3" max="3" width="9.42578125" style="420" customWidth="1"/>
    <col min="4" max="6" width="9.7109375" style="420" customWidth="1"/>
    <col min="7" max="7" width="7.7109375" style="420" bestFit="1" customWidth="1"/>
    <col min="8" max="16384" width="9.140625" style="420"/>
  </cols>
  <sheetData>
    <row r="1" spans="1:7" s="279" customFormat="1" ht="11.25" x14ac:dyDescent="0.2">
      <c r="A1" s="182" t="s">
        <v>319</v>
      </c>
      <c r="G1" s="180"/>
    </row>
    <row r="2" spans="1:7" s="415" customFormat="1" ht="11.25" x14ac:dyDescent="0.2">
      <c r="A2" s="413"/>
      <c r="B2" s="414" t="s">
        <v>320</v>
      </c>
      <c r="C2" s="414" t="s">
        <v>321</v>
      </c>
      <c r="D2" s="414" t="s">
        <v>322</v>
      </c>
      <c r="E2" s="414" t="s">
        <v>323</v>
      </c>
      <c r="F2" s="414" t="s">
        <v>324</v>
      </c>
      <c r="G2" s="219" t="s">
        <v>325</v>
      </c>
    </row>
    <row r="3" spans="1:7" s="279" customFormat="1" ht="11.25" x14ac:dyDescent="0.2">
      <c r="A3" s="416" t="s">
        <v>326</v>
      </c>
      <c r="B3" s="16"/>
      <c r="C3" s="16"/>
      <c r="D3" s="16"/>
      <c r="E3" s="16"/>
      <c r="F3" s="16"/>
      <c r="G3" s="16"/>
    </row>
    <row r="4" spans="1:7" s="279" customFormat="1" ht="11.25" x14ac:dyDescent="0.2">
      <c r="A4" s="289" t="s">
        <v>327</v>
      </c>
      <c r="B4" s="183">
        <v>2500</v>
      </c>
      <c r="C4" s="183">
        <v>38942</v>
      </c>
      <c r="D4" s="183">
        <v>50079</v>
      </c>
      <c r="E4" s="183">
        <v>2840</v>
      </c>
      <c r="F4" s="183">
        <v>110264</v>
      </c>
      <c r="G4" s="183">
        <v>204625</v>
      </c>
    </row>
    <row r="5" spans="1:7" s="279" customFormat="1" ht="11.25" x14ac:dyDescent="0.2">
      <c r="A5" s="289" t="s">
        <v>421</v>
      </c>
      <c r="B5" s="183">
        <v>0</v>
      </c>
      <c r="C5" s="183">
        <v>344747</v>
      </c>
      <c r="D5" s="183">
        <v>9184</v>
      </c>
      <c r="E5" s="183">
        <v>0</v>
      </c>
      <c r="F5" s="183">
        <v>0</v>
      </c>
      <c r="G5" s="183">
        <v>353931</v>
      </c>
    </row>
    <row r="6" spans="1:7" s="279" customFormat="1" ht="24.95" customHeight="1" x14ac:dyDescent="0.2">
      <c r="A6" s="289" t="s">
        <v>328</v>
      </c>
      <c r="B6" s="183">
        <v>0</v>
      </c>
      <c r="C6" s="183">
        <v>-9605</v>
      </c>
      <c r="D6" s="183">
        <v>-23254</v>
      </c>
      <c r="E6" s="183">
        <v>0</v>
      </c>
      <c r="F6" s="183">
        <v>-71662</v>
      </c>
      <c r="G6" s="183">
        <v>-104521</v>
      </c>
    </row>
    <row r="7" spans="1:7" s="279" customFormat="1" ht="24.95" customHeight="1" x14ac:dyDescent="0.2">
      <c r="A7" s="289" t="s">
        <v>420</v>
      </c>
      <c r="B7" s="183">
        <v>0</v>
      </c>
      <c r="C7" s="183">
        <v>-72219</v>
      </c>
      <c r="D7" s="183">
        <v>-1162</v>
      </c>
      <c r="E7" s="183">
        <v>0</v>
      </c>
      <c r="F7" s="183">
        <v>0</v>
      </c>
      <c r="G7" s="183">
        <v>-73381</v>
      </c>
    </row>
    <row r="8" spans="1:7" s="279" customFormat="1" ht="11.25" x14ac:dyDescent="0.2">
      <c r="A8" s="417" t="s">
        <v>329</v>
      </c>
      <c r="B8" s="184">
        <v>2500</v>
      </c>
      <c r="C8" s="184">
        <v>301865</v>
      </c>
      <c r="D8" s="184">
        <v>34847</v>
      </c>
      <c r="E8" s="184">
        <v>2840</v>
      </c>
      <c r="F8" s="184">
        <v>38602</v>
      </c>
      <c r="G8" s="184">
        <v>380654</v>
      </c>
    </row>
    <row r="9" spans="1:7" s="279" customFormat="1" ht="11.25" x14ac:dyDescent="0.2">
      <c r="A9" s="417" t="s">
        <v>330</v>
      </c>
      <c r="B9" s="16"/>
      <c r="C9" s="16"/>
      <c r="D9" s="16"/>
      <c r="E9" s="16"/>
      <c r="F9" s="16"/>
      <c r="G9" s="16"/>
    </row>
    <row r="10" spans="1:7" s="279" customFormat="1" ht="11.25" x14ac:dyDescent="0.2">
      <c r="A10" s="417" t="s">
        <v>331</v>
      </c>
      <c r="G10" s="180"/>
    </row>
    <row r="11" spans="1:7" s="279" customFormat="1" ht="24.95" customHeight="1" x14ac:dyDescent="0.2">
      <c r="A11" s="289" t="s">
        <v>419</v>
      </c>
      <c r="B11" s="183">
        <v>0</v>
      </c>
      <c r="C11" s="183">
        <v>422.97080079263316</v>
      </c>
      <c r="D11" s="183">
        <v>2700.1828884485367</v>
      </c>
      <c r="E11" s="183">
        <v>0</v>
      </c>
      <c r="F11" s="183">
        <v>1679.8463107588295</v>
      </c>
      <c r="G11" s="183">
        <v>4803</v>
      </c>
    </row>
    <row r="12" spans="1:7" s="279" customFormat="1" ht="11.25" x14ac:dyDescent="0.2">
      <c r="A12" s="289" t="s">
        <v>418</v>
      </c>
      <c r="B12" s="183">
        <v>0</v>
      </c>
      <c r="C12" s="183">
        <v>6437</v>
      </c>
      <c r="D12" s="183">
        <v>0</v>
      </c>
      <c r="E12" s="183">
        <v>0</v>
      </c>
      <c r="F12" s="183">
        <v>0</v>
      </c>
      <c r="G12" s="183">
        <v>6437</v>
      </c>
    </row>
    <row r="13" spans="1:7" s="279" customFormat="1" ht="11.25" x14ac:dyDescent="0.2">
      <c r="A13" s="289" t="s">
        <v>417</v>
      </c>
      <c r="B13" s="183">
        <v>0</v>
      </c>
      <c r="C13" s="183">
        <v>1088.0291992073669</v>
      </c>
      <c r="D13" s="183">
        <v>3945.8171115514633</v>
      </c>
      <c r="E13" s="183">
        <v>0</v>
      </c>
      <c r="F13" s="183">
        <v>4321.1536892411705</v>
      </c>
      <c r="G13" s="183">
        <v>9355</v>
      </c>
    </row>
    <row r="14" spans="1:7" s="279" customFormat="1" ht="11.25" x14ac:dyDescent="0.2">
      <c r="A14" s="289" t="s">
        <v>422</v>
      </c>
      <c r="B14" s="183">
        <v>0</v>
      </c>
      <c r="C14" s="183">
        <v>0</v>
      </c>
      <c r="D14" s="183">
        <v>3000</v>
      </c>
      <c r="E14" s="183">
        <v>0</v>
      </c>
      <c r="F14" s="183">
        <v>0</v>
      </c>
      <c r="G14" s="183">
        <v>3000</v>
      </c>
    </row>
    <row r="15" spans="1:7" s="279" customFormat="1" ht="11.25" x14ac:dyDescent="0.2">
      <c r="A15" s="417" t="s">
        <v>332</v>
      </c>
      <c r="B15" s="184">
        <v>0</v>
      </c>
      <c r="C15" s="184">
        <v>7948</v>
      </c>
      <c r="D15" s="184">
        <v>9646</v>
      </c>
      <c r="E15" s="184">
        <v>0</v>
      </c>
      <c r="F15" s="184">
        <v>6001</v>
      </c>
      <c r="G15" s="184">
        <v>23595</v>
      </c>
    </row>
    <row r="16" spans="1:7" s="279" customFormat="1" ht="11.25" x14ac:dyDescent="0.2">
      <c r="A16" s="417" t="s">
        <v>416</v>
      </c>
      <c r="B16" s="38"/>
      <c r="C16" s="38"/>
      <c r="D16" s="38"/>
      <c r="E16" s="38"/>
      <c r="F16" s="38"/>
      <c r="G16" s="38"/>
    </row>
    <row r="17" spans="1:7" s="279" customFormat="1" ht="11.25" x14ac:dyDescent="0.2">
      <c r="A17" s="289" t="s">
        <v>278</v>
      </c>
      <c r="B17" s="183">
        <v>0</v>
      </c>
      <c r="C17" s="183">
        <v>0</v>
      </c>
      <c r="D17" s="183">
        <v>0</v>
      </c>
      <c r="E17" s="183">
        <v>0</v>
      </c>
      <c r="F17" s="183">
        <v>1426</v>
      </c>
      <c r="G17" s="183">
        <v>1426</v>
      </c>
    </row>
    <row r="18" spans="1:7" s="279" customFormat="1" ht="11.25" x14ac:dyDescent="0.2">
      <c r="A18" s="289" t="s">
        <v>334</v>
      </c>
      <c r="B18" s="183">
        <v>0</v>
      </c>
      <c r="C18" s="183">
        <v>-12342</v>
      </c>
      <c r="D18" s="183">
        <v>-5685</v>
      </c>
      <c r="E18" s="183">
        <v>0</v>
      </c>
      <c r="F18" s="183">
        <v>-10032</v>
      </c>
      <c r="G18" s="183">
        <v>-28059</v>
      </c>
    </row>
    <row r="19" spans="1:7" s="279" customFormat="1" ht="11.25" x14ac:dyDescent="0.2">
      <c r="A19" s="289" t="s">
        <v>335</v>
      </c>
      <c r="B19" s="183">
        <v>0</v>
      </c>
      <c r="C19" s="183">
        <v>-24276</v>
      </c>
      <c r="D19" s="183">
        <v>1259</v>
      </c>
      <c r="E19" s="183">
        <v>0</v>
      </c>
      <c r="F19" s="183">
        <v>0</v>
      </c>
      <c r="G19" s="183">
        <v>-23017</v>
      </c>
    </row>
    <row r="20" spans="1:7" s="279" customFormat="1" ht="11.25" x14ac:dyDescent="0.2">
      <c r="A20" s="418" t="s">
        <v>336</v>
      </c>
      <c r="B20" s="184">
        <v>0</v>
      </c>
      <c r="C20" s="184">
        <v>-36618</v>
      </c>
      <c r="D20" s="184">
        <v>-4426</v>
      </c>
      <c r="E20" s="184">
        <v>0</v>
      </c>
      <c r="F20" s="184">
        <v>-8606</v>
      </c>
      <c r="G20" s="184">
        <v>-49650</v>
      </c>
    </row>
    <row r="21" spans="1:7" s="279" customFormat="1" ht="11.25" x14ac:dyDescent="0.2">
      <c r="A21" s="417" t="s">
        <v>337</v>
      </c>
      <c r="B21" s="16"/>
      <c r="C21" s="16"/>
      <c r="D21" s="16"/>
      <c r="E21" s="16"/>
      <c r="F21" s="16"/>
      <c r="G21" s="16"/>
    </row>
    <row r="22" spans="1:7" s="279" customFormat="1" ht="11.25" x14ac:dyDescent="0.2">
      <c r="A22" s="289" t="s">
        <v>338</v>
      </c>
      <c r="B22" s="183">
        <v>2500</v>
      </c>
      <c r="C22" s="183">
        <v>40453</v>
      </c>
      <c r="D22" s="183">
        <v>59725</v>
      </c>
      <c r="E22" s="183">
        <v>2840</v>
      </c>
      <c r="F22" s="183">
        <v>116735</v>
      </c>
      <c r="G22" s="183">
        <v>222253</v>
      </c>
    </row>
    <row r="23" spans="1:7" s="279" customFormat="1" ht="11.25" x14ac:dyDescent="0.2">
      <c r="A23" s="289" t="s">
        <v>421</v>
      </c>
      <c r="B23" s="183">
        <v>0</v>
      </c>
      <c r="C23" s="183">
        <v>351184</v>
      </c>
      <c r="D23" s="183">
        <v>9184</v>
      </c>
      <c r="E23" s="183">
        <v>0</v>
      </c>
      <c r="F23" s="183">
        <v>0</v>
      </c>
      <c r="G23" s="183">
        <v>360368</v>
      </c>
    </row>
    <row r="24" spans="1:7" s="279" customFormat="1" ht="24.95" customHeight="1" x14ac:dyDescent="0.2">
      <c r="A24" s="289" t="s">
        <v>328</v>
      </c>
      <c r="B24" s="183">
        <v>0</v>
      </c>
      <c r="C24" s="183">
        <v>-21947</v>
      </c>
      <c r="D24" s="183">
        <v>-28939</v>
      </c>
      <c r="E24" s="183">
        <v>0</v>
      </c>
      <c r="F24" s="183">
        <v>-80268</v>
      </c>
      <c r="G24" s="183">
        <v>-131154</v>
      </c>
    </row>
    <row r="25" spans="1:7" s="279" customFormat="1" ht="24.95" customHeight="1" x14ac:dyDescent="0.2">
      <c r="A25" s="289" t="s">
        <v>420</v>
      </c>
      <c r="B25" s="183">
        <v>0</v>
      </c>
      <c r="C25" s="183">
        <v>-96495</v>
      </c>
      <c r="D25" s="183">
        <v>97</v>
      </c>
      <c r="E25" s="183">
        <v>0</v>
      </c>
      <c r="F25" s="183">
        <v>0</v>
      </c>
      <c r="G25" s="183">
        <v>-96398</v>
      </c>
    </row>
    <row r="26" spans="1:7" s="279" customFormat="1" ht="11.25" x14ac:dyDescent="0.2">
      <c r="A26" s="419" t="s">
        <v>339</v>
      </c>
      <c r="B26" s="184">
        <v>2500</v>
      </c>
      <c r="C26" s="184">
        <v>273195</v>
      </c>
      <c r="D26" s="184">
        <v>40067</v>
      </c>
      <c r="E26" s="184">
        <v>2840</v>
      </c>
      <c r="F26" s="184">
        <v>36467</v>
      </c>
      <c r="G26" s="184">
        <v>355069</v>
      </c>
    </row>
    <row r="27" spans="1:7" s="279" customFormat="1" ht="11.25" x14ac:dyDescent="0.2">
      <c r="A27" s="176" t="s">
        <v>215</v>
      </c>
      <c r="G27" s="180"/>
    </row>
    <row r="28" spans="1:7" s="279" customFormat="1" ht="11.25" x14ac:dyDescent="0.2">
      <c r="A28" s="421" t="s">
        <v>340</v>
      </c>
      <c r="B28" s="421"/>
      <c r="C28" s="421"/>
      <c r="D28" s="421"/>
      <c r="E28" s="421"/>
      <c r="F28" s="421"/>
      <c r="G28" s="421"/>
    </row>
    <row r="29" spans="1:7" s="279" customFormat="1" ht="11.25" x14ac:dyDescent="0.2">
      <c r="A29" s="421" t="s">
        <v>341</v>
      </c>
      <c r="B29" s="421"/>
      <c r="C29" s="421"/>
      <c r="D29" s="421"/>
      <c r="E29" s="421"/>
      <c r="F29" s="421"/>
      <c r="G29" s="421"/>
    </row>
    <row r="30" spans="1:7" s="279" customFormat="1" ht="11.25" x14ac:dyDescent="0.2">
      <c r="A30" s="421" t="s">
        <v>342</v>
      </c>
      <c r="B30" s="421"/>
      <c r="C30" s="421"/>
      <c r="D30" s="421"/>
      <c r="E30" s="421"/>
      <c r="F30" s="421"/>
      <c r="G30" s="421"/>
    </row>
  </sheetData>
  <pageMargins left="1.4566929133858268" right="1.4566929133858268" top="1.7322834645669292" bottom="1.7322834645669292" header="0.51181102362204722" footer="0.51181102362204722"/>
  <pageSetup paperSize="9" scale="81"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32"/>
  <sheetViews>
    <sheetView showGridLines="0" workbookViewId="0">
      <selection activeCell="K35" sqref="K35"/>
    </sheetView>
  </sheetViews>
  <sheetFormatPr defaultColWidth="8" defaultRowHeight="11.25" customHeight="1" x14ac:dyDescent="0.2"/>
  <cols>
    <col min="1" max="1" width="30.5703125" style="426" customWidth="1"/>
    <col min="2" max="2" width="8.7109375" style="152" customWidth="1"/>
    <col min="3" max="3" width="9.85546875" style="156" bestFit="1" customWidth="1"/>
    <col min="4" max="6" width="9.85546875" style="152" bestFit="1" customWidth="1"/>
    <col min="7" max="16384" width="8" style="152"/>
  </cols>
  <sheetData>
    <row r="1" spans="1:6" ht="24" customHeight="1" x14ac:dyDescent="0.2">
      <c r="A1" s="427" t="s">
        <v>343</v>
      </c>
      <c r="B1" s="427"/>
      <c r="C1" s="427"/>
      <c r="D1" s="427"/>
      <c r="E1" s="427"/>
      <c r="F1" s="372"/>
    </row>
    <row r="2" spans="1:6" x14ac:dyDescent="0.2">
      <c r="A2" s="422"/>
      <c r="B2" s="367" t="s">
        <v>0</v>
      </c>
      <c r="C2" s="344" t="s">
        <v>394</v>
      </c>
      <c r="D2" s="367" t="s">
        <v>56</v>
      </c>
      <c r="E2" s="367" t="s">
        <v>57</v>
      </c>
      <c r="F2" s="367" t="s">
        <v>58</v>
      </c>
    </row>
    <row r="3" spans="1:6" x14ac:dyDescent="0.2">
      <c r="A3" s="423" t="s">
        <v>344</v>
      </c>
      <c r="B3" s="153"/>
      <c r="C3" s="29"/>
      <c r="D3" s="153"/>
      <c r="E3" s="153"/>
      <c r="F3" s="153"/>
    </row>
    <row r="4" spans="1:6" x14ac:dyDescent="0.2">
      <c r="A4" s="377" t="s">
        <v>152</v>
      </c>
      <c r="B4" s="153">
        <v>25958</v>
      </c>
      <c r="C4" s="29">
        <v>26225</v>
      </c>
      <c r="D4" s="153">
        <v>3682</v>
      </c>
      <c r="E4" s="153">
        <v>0</v>
      </c>
      <c r="F4" s="153">
        <v>0</v>
      </c>
    </row>
    <row r="5" spans="1:6" x14ac:dyDescent="0.2">
      <c r="A5" s="370" t="s">
        <v>153</v>
      </c>
      <c r="B5" s="12">
        <v>175521</v>
      </c>
      <c r="C5" s="29">
        <v>189773</v>
      </c>
      <c r="D5" s="12">
        <v>85091</v>
      </c>
      <c r="E5" s="12">
        <v>63506</v>
      </c>
      <c r="F5" s="12">
        <v>59858</v>
      </c>
    </row>
    <row r="6" spans="1:6" x14ac:dyDescent="0.2">
      <c r="A6" s="375" t="s">
        <v>249</v>
      </c>
      <c r="B6" s="153">
        <v>153448</v>
      </c>
      <c r="C6" s="29">
        <v>151527</v>
      </c>
      <c r="D6" s="153">
        <v>143527</v>
      </c>
      <c r="E6" s="153">
        <v>143583</v>
      </c>
      <c r="F6" s="153">
        <v>143185</v>
      </c>
    </row>
    <row r="7" spans="1:6" x14ac:dyDescent="0.2">
      <c r="A7" s="375" t="s">
        <v>345</v>
      </c>
      <c r="B7" s="153">
        <v>78203</v>
      </c>
      <c r="C7" s="29">
        <v>84292</v>
      </c>
      <c r="D7" s="153">
        <v>117726</v>
      </c>
      <c r="E7" s="153">
        <v>155040</v>
      </c>
      <c r="F7" s="153">
        <v>182150</v>
      </c>
    </row>
    <row r="8" spans="1:6" x14ac:dyDescent="0.2">
      <c r="A8" s="375" t="s">
        <v>154</v>
      </c>
      <c r="B8" s="12">
        <v>360587</v>
      </c>
      <c r="C8" s="29">
        <v>361659</v>
      </c>
      <c r="D8" s="12">
        <v>344749</v>
      </c>
      <c r="E8" s="12">
        <v>341482</v>
      </c>
      <c r="F8" s="12">
        <v>344604</v>
      </c>
    </row>
    <row r="9" spans="1:6" x14ac:dyDescent="0.2">
      <c r="A9" s="377" t="s">
        <v>204</v>
      </c>
      <c r="B9" s="12">
        <v>6657</v>
      </c>
      <c r="C9" s="29">
        <v>6642</v>
      </c>
      <c r="D9" s="12">
        <v>5122</v>
      </c>
      <c r="E9" s="12">
        <v>0</v>
      </c>
      <c r="F9" s="12">
        <v>0</v>
      </c>
    </row>
    <row r="10" spans="1:6" x14ac:dyDescent="0.2">
      <c r="A10" s="375" t="s">
        <v>346</v>
      </c>
      <c r="B10" s="12">
        <v>158</v>
      </c>
      <c r="C10" s="29">
        <v>92</v>
      </c>
      <c r="D10" s="12">
        <v>20</v>
      </c>
      <c r="E10" s="12">
        <v>0</v>
      </c>
      <c r="F10" s="12">
        <v>0</v>
      </c>
    </row>
    <row r="11" spans="1:6" x14ac:dyDescent="0.2">
      <c r="A11" s="424" t="s">
        <v>87</v>
      </c>
      <c r="B11" s="12">
        <v>26518</v>
      </c>
      <c r="C11" s="29">
        <v>26701</v>
      </c>
      <c r="D11" s="12">
        <v>25818</v>
      </c>
      <c r="E11" s="12">
        <v>24923</v>
      </c>
      <c r="F11" s="12">
        <v>24989</v>
      </c>
    </row>
    <row r="12" spans="1:6" x14ac:dyDescent="0.2">
      <c r="A12" s="374" t="s">
        <v>156</v>
      </c>
      <c r="B12" s="12">
        <v>354</v>
      </c>
      <c r="C12" s="29">
        <v>20</v>
      </c>
      <c r="D12" s="12">
        <v>20</v>
      </c>
      <c r="E12" s="12">
        <v>20</v>
      </c>
      <c r="F12" s="12">
        <v>20</v>
      </c>
    </row>
    <row r="13" spans="1:6" x14ac:dyDescent="0.2">
      <c r="A13" s="372" t="s">
        <v>347</v>
      </c>
      <c r="B13" s="20">
        <v>827404</v>
      </c>
      <c r="C13" s="21">
        <v>846931</v>
      </c>
      <c r="D13" s="20">
        <v>725755</v>
      </c>
      <c r="E13" s="20">
        <v>728554</v>
      </c>
      <c r="F13" s="20">
        <v>754806</v>
      </c>
    </row>
    <row r="14" spans="1:6" x14ac:dyDescent="0.2">
      <c r="A14" s="368" t="s">
        <v>348</v>
      </c>
      <c r="B14" s="185"/>
      <c r="C14" s="186"/>
      <c r="D14" s="185"/>
      <c r="E14" s="185"/>
      <c r="F14" s="185"/>
    </row>
    <row r="15" spans="1:6" x14ac:dyDescent="0.2">
      <c r="A15" s="368" t="s">
        <v>159</v>
      </c>
      <c r="B15" s="187"/>
      <c r="C15" s="188"/>
      <c r="D15" s="187"/>
      <c r="E15" s="187"/>
      <c r="F15" s="187"/>
    </row>
    <row r="16" spans="1:6" x14ac:dyDescent="0.2">
      <c r="A16" s="368" t="s">
        <v>349</v>
      </c>
      <c r="B16" s="187"/>
      <c r="C16" s="188"/>
      <c r="D16" s="187"/>
      <c r="E16" s="187"/>
      <c r="F16" s="187"/>
    </row>
    <row r="17" spans="1:6" x14ac:dyDescent="0.2">
      <c r="A17" s="375" t="s">
        <v>350</v>
      </c>
      <c r="B17" s="12">
        <v>145149</v>
      </c>
      <c r="C17" s="29">
        <v>137785</v>
      </c>
      <c r="D17" s="12">
        <v>137785</v>
      </c>
      <c r="E17" s="12">
        <v>137785</v>
      </c>
      <c r="F17" s="12">
        <v>137785</v>
      </c>
    </row>
    <row r="18" spans="1:6" x14ac:dyDescent="0.2">
      <c r="A18" s="368" t="s">
        <v>351</v>
      </c>
      <c r="B18" s="20">
        <v>145149</v>
      </c>
      <c r="C18" s="21">
        <v>137785</v>
      </c>
      <c r="D18" s="20">
        <v>137785</v>
      </c>
      <c r="E18" s="20">
        <v>137785</v>
      </c>
      <c r="F18" s="20">
        <v>137785</v>
      </c>
    </row>
    <row r="19" spans="1:6" x14ac:dyDescent="0.2">
      <c r="A19" s="368" t="s">
        <v>352</v>
      </c>
      <c r="B19" s="12"/>
      <c r="C19" s="29"/>
      <c r="D19" s="12"/>
      <c r="E19" s="12"/>
      <c r="F19" s="12"/>
    </row>
    <row r="20" spans="1:6" ht="9.6" customHeight="1" x14ac:dyDescent="0.2">
      <c r="A20" s="424" t="s">
        <v>161</v>
      </c>
      <c r="B20" s="12">
        <v>1880</v>
      </c>
      <c r="C20" s="29">
        <v>1914</v>
      </c>
      <c r="D20" s="12">
        <v>1948</v>
      </c>
      <c r="E20" s="12">
        <v>1982</v>
      </c>
      <c r="F20" s="12">
        <v>1982</v>
      </c>
    </row>
    <row r="21" spans="1:6" x14ac:dyDescent="0.2">
      <c r="A21" s="374" t="s">
        <v>163</v>
      </c>
      <c r="B21" s="12">
        <v>41042</v>
      </c>
      <c r="C21" s="29">
        <v>73339</v>
      </c>
      <c r="D21" s="12">
        <v>79539</v>
      </c>
      <c r="E21" s="12">
        <v>79539</v>
      </c>
      <c r="F21" s="12">
        <v>79539</v>
      </c>
    </row>
    <row r="22" spans="1:6" ht="12" customHeight="1" x14ac:dyDescent="0.2">
      <c r="A22" s="368" t="s">
        <v>353</v>
      </c>
      <c r="B22" s="20">
        <v>42922</v>
      </c>
      <c r="C22" s="21">
        <v>75253</v>
      </c>
      <c r="D22" s="20">
        <v>81487</v>
      </c>
      <c r="E22" s="20">
        <v>81521</v>
      </c>
      <c r="F22" s="20">
        <v>81521</v>
      </c>
    </row>
    <row r="23" spans="1:6" x14ac:dyDescent="0.2">
      <c r="A23" s="372" t="s">
        <v>354</v>
      </c>
      <c r="B23" s="20">
        <v>188071</v>
      </c>
      <c r="C23" s="21">
        <v>213038</v>
      </c>
      <c r="D23" s="20">
        <v>219272</v>
      </c>
      <c r="E23" s="20">
        <v>219306</v>
      </c>
      <c r="F23" s="20">
        <v>219306</v>
      </c>
    </row>
    <row r="24" spans="1:6" x14ac:dyDescent="0.2">
      <c r="A24" s="372" t="s">
        <v>423</v>
      </c>
      <c r="B24" s="191">
        <v>188071</v>
      </c>
      <c r="C24" s="192">
        <v>213038</v>
      </c>
      <c r="D24" s="193">
        <v>219272</v>
      </c>
      <c r="E24" s="191">
        <v>219306</v>
      </c>
      <c r="F24" s="193">
        <v>219306</v>
      </c>
    </row>
    <row r="25" spans="1:6" ht="15" customHeight="1" x14ac:dyDescent="0.2">
      <c r="A25" s="372" t="s">
        <v>355</v>
      </c>
      <c r="B25" s="226">
        <v>639333</v>
      </c>
      <c r="C25" s="227">
        <v>633893</v>
      </c>
      <c r="D25" s="226">
        <v>506483</v>
      </c>
      <c r="E25" s="226">
        <v>509248</v>
      </c>
      <c r="F25" s="226">
        <v>535500</v>
      </c>
    </row>
    <row r="26" spans="1:6" x14ac:dyDescent="0.2">
      <c r="A26" s="372" t="s">
        <v>356</v>
      </c>
      <c r="B26" s="228">
        <v>-639333</v>
      </c>
      <c r="C26" s="229">
        <v>-633893</v>
      </c>
      <c r="D26" s="228">
        <v>-506483</v>
      </c>
      <c r="E26" s="228">
        <v>-509248</v>
      </c>
      <c r="F26" s="228">
        <v>-535500</v>
      </c>
    </row>
    <row r="27" spans="1:6" x14ac:dyDescent="0.2">
      <c r="A27" s="372" t="s">
        <v>357</v>
      </c>
      <c r="B27" s="228">
        <v>-639333</v>
      </c>
      <c r="C27" s="229">
        <v>-633893</v>
      </c>
      <c r="D27" s="228">
        <v>-506483</v>
      </c>
      <c r="E27" s="228">
        <v>-509248</v>
      </c>
      <c r="F27" s="228">
        <v>-535500</v>
      </c>
    </row>
    <row r="28" spans="1:6" x14ac:dyDescent="0.2">
      <c r="A28" s="230" t="s">
        <v>174</v>
      </c>
      <c r="B28" s="194"/>
      <c r="C28" s="195"/>
      <c r="D28" s="194"/>
      <c r="E28" s="194"/>
      <c r="F28" s="194"/>
    </row>
    <row r="29" spans="1:6" x14ac:dyDescent="0.2">
      <c r="A29" s="373" t="s">
        <v>358</v>
      </c>
      <c r="B29" s="12">
        <v>-89731</v>
      </c>
      <c r="C29" s="29">
        <v>44340</v>
      </c>
      <c r="D29" s="12">
        <v>19826</v>
      </c>
      <c r="E29" s="12">
        <v>-4117</v>
      </c>
      <c r="F29" s="12">
        <v>-16358</v>
      </c>
    </row>
    <row r="30" spans="1:6" x14ac:dyDescent="0.2">
      <c r="A30" s="372" t="s">
        <v>176</v>
      </c>
      <c r="B30" s="171">
        <v>-89731</v>
      </c>
      <c r="C30" s="196">
        <v>44340</v>
      </c>
      <c r="D30" s="171">
        <v>19826</v>
      </c>
      <c r="E30" s="171">
        <v>-4117</v>
      </c>
      <c r="F30" s="171">
        <v>-16358</v>
      </c>
    </row>
    <row r="31" spans="1:6" x14ac:dyDescent="0.2">
      <c r="A31" s="425" t="s">
        <v>359</v>
      </c>
      <c r="B31" s="171">
        <v>-729064</v>
      </c>
      <c r="C31" s="196">
        <v>-589553</v>
      </c>
      <c r="D31" s="171">
        <v>-486657</v>
      </c>
      <c r="E31" s="171">
        <v>-513365</v>
      </c>
      <c r="F31" s="171">
        <v>-551858</v>
      </c>
    </row>
    <row r="32" spans="1:6" x14ac:dyDescent="0.2">
      <c r="A32" s="197" t="s">
        <v>215</v>
      </c>
      <c r="B32" s="157"/>
      <c r="C32" s="157"/>
      <c r="D32" s="157"/>
      <c r="E32" s="157"/>
      <c r="F32" s="157"/>
    </row>
  </sheetData>
  <pageMargins left="1.4566929133858268" right="1.4566929133858268" top="1.7322834645669292" bottom="1.7322834645669292" header="0.51181102362204722" footer="0.51181102362204722"/>
  <pageSetup paperSize="9" scale="86"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32"/>
  <sheetViews>
    <sheetView showGridLines="0" workbookViewId="0">
      <selection activeCell="G40" sqref="G40"/>
    </sheetView>
  </sheetViews>
  <sheetFormatPr defaultColWidth="8" defaultRowHeight="11.25" customHeight="1" x14ac:dyDescent="0.25"/>
  <cols>
    <col min="1" max="1" width="26.85546875" style="152" customWidth="1"/>
    <col min="2" max="2" width="11.140625" style="152" bestFit="1" customWidth="1"/>
    <col min="3" max="6" width="10.85546875" style="152" customWidth="1"/>
    <col min="7" max="16384" width="8" style="152"/>
  </cols>
  <sheetData>
    <row r="1" spans="1:6" ht="22.5" customHeight="1" x14ac:dyDescent="0.25">
      <c r="A1" s="151" t="s">
        <v>360</v>
      </c>
      <c r="B1" s="151"/>
      <c r="C1" s="151"/>
      <c r="D1" s="151"/>
      <c r="E1" s="151"/>
      <c r="F1" s="151"/>
    </row>
    <row r="2" spans="1:6" x14ac:dyDescent="0.2">
      <c r="A2" s="428"/>
      <c r="B2" s="367" t="s">
        <v>0</v>
      </c>
      <c r="C2" s="344" t="s">
        <v>394</v>
      </c>
      <c r="D2" s="367" t="s">
        <v>56</v>
      </c>
      <c r="E2" s="367" t="s">
        <v>57</v>
      </c>
      <c r="F2" s="367" t="s">
        <v>58</v>
      </c>
    </row>
    <row r="3" spans="1:6" ht="11.25" customHeight="1" x14ac:dyDescent="0.2">
      <c r="A3" s="429" t="s">
        <v>233</v>
      </c>
      <c r="B3" s="153"/>
      <c r="C3" s="29"/>
      <c r="D3" s="153"/>
      <c r="E3" s="153"/>
      <c r="F3" s="153"/>
    </row>
    <row r="4" spans="1:6" ht="11.25" customHeight="1" x14ac:dyDescent="0.2">
      <c r="A4" s="369" t="s">
        <v>234</v>
      </c>
      <c r="B4" s="153"/>
      <c r="C4" s="29"/>
      <c r="D4" s="153"/>
      <c r="E4" s="153"/>
      <c r="F4" s="153"/>
    </row>
    <row r="5" spans="1:6" ht="11.25" customHeight="1" x14ac:dyDescent="0.2">
      <c r="A5" s="370" t="s">
        <v>361</v>
      </c>
      <c r="B5" s="153">
        <v>2617</v>
      </c>
      <c r="C5" s="29">
        <v>2617</v>
      </c>
      <c r="D5" s="153">
        <v>2617</v>
      </c>
      <c r="E5" s="153">
        <v>2615</v>
      </c>
      <c r="F5" s="153">
        <v>2615</v>
      </c>
    </row>
    <row r="6" spans="1:6" ht="11.25" customHeight="1" x14ac:dyDescent="0.2">
      <c r="A6" s="374" t="s">
        <v>362</v>
      </c>
      <c r="B6" s="153">
        <v>17689</v>
      </c>
      <c r="C6" s="29">
        <v>17705</v>
      </c>
      <c r="D6" s="153">
        <v>17705</v>
      </c>
      <c r="E6" s="153">
        <v>17049</v>
      </c>
      <c r="F6" s="153">
        <v>17049</v>
      </c>
    </row>
    <row r="7" spans="1:6" ht="11.25" customHeight="1" x14ac:dyDescent="0.2">
      <c r="A7" s="373" t="s">
        <v>237</v>
      </c>
      <c r="B7" s="153">
        <v>785850</v>
      </c>
      <c r="C7" s="29">
        <v>785850</v>
      </c>
      <c r="D7" s="153">
        <v>785850</v>
      </c>
      <c r="E7" s="153">
        <v>785850</v>
      </c>
      <c r="F7" s="153">
        <v>785850</v>
      </c>
    </row>
    <row r="8" spans="1:6" ht="11.25" customHeight="1" x14ac:dyDescent="0.2">
      <c r="A8" s="372" t="s">
        <v>238</v>
      </c>
      <c r="B8" s="167">
        <v>806156</v>
      </c>
      <c r="C8" s="200">
        <v>806172</v>
      </c>
      <c r="D8" s="167">
        <v>806172</v>
      </c>
      <c r="E8" s="167">
        <v>805514</v>
      </c>
      <c r="F8" s="167">
        <v>805514</v>
      </c>
    </row>
    <row r="9" spans="1:6" ht="11.25" customHeight="1" x14ac:dyDescent="0.2">
      <c r="A9" s="368" t="s">
        <v>239</v>
      </c>
      <c r="B9" s="12"/>
      <c r="C9" s="29"/>
      <c r="D9" s="12"/>
      <c r="E9" s="12"/>
      <c r="F9" s="12"/>
    </row>
    <row r="10" spans="1:6" ht="11.25" customHeight="1" x14ac:dyDescent="0.2">
      <c r="A10" s="375" t="s">
        <v>240</v>
      </c>
      <c r="B10" s="12">
        <v>17715</v>
      </c>
      <c r="C10" s="29">
        <v>11180</v>
      </c>
      <c r="D10" s="12">
        <v>7558</v>
      </c>
      <c r="E10" s="12">
        <v>0</v>
      </c>
      <c r="F10" s="12">
        <v>0</v>
      </c>
    </row>
    <row r="11" spans="1:6" ht="11.25" customHeight="1" x14ac:dyDescent="0.2">
      <c r="A11" s="375" t="s">
        <v>241</v>
      </c>
      <c r="B11" s="12">
        <v>2414</v>
      </c>
      <c r="C11" s="29">
        <v>2400</v>
      </c>
      <c r="D11" s="12">
        <v>2400</v>
      </c>
      <c r="E11" s="12">
        <v>0</v>
      </c>
      <c r="F11" s="12">
        <v>0</v>
      </c>
    </row>
    <row r="12" spans="1:6" ht="11.25" customHeight="1" x14ac:dyDescent="0.2">
      <c r="A12" s="375" t="s">
        <v>243</v>
      </c>
      <c r="B12" s="12">
        <v>73</v>
      </c>
      <c r="C12" s="29">
        <v>268</v>
      </c>
      <c r="D12" s="12">
        <v>268</v>
      </c>
      <c r="E12" s="12">
        <v>0</v>
      </c>
      <c r="F12" s="12">
        <v>0</v>
      </c>
    </row>
    <row r="13" spans="1:6" ht="11.25" customHeight="1" x14ac:dyDescent="0.2">
      <c r="A13" s="374" t="s">
        <v>244</v>
      </c>
      <c r="B13" s="12">
        <v>8169</v>
      </c>
      <c r="C13" s="29">
        <v>8378</v>
      </c>
      <c r="D13" s="12">
        <v>8378</v>
      </c>
      <c r="E13" s="12">
        <v>7047</v>
      </c>
      <c r="F13" s="12">
        <v>7047</v>
      </c>
    </row>
    <row r="14" spans="1:6" ht="11.25" customHeight="1" x14ac:dyDescent="0.2">
      <c r="A14" s="368" t="s">
        <v>245</v>
      </c>
      <c r="B14" s="167">
        <v>28371</v>
      </c>
      <c r="C14" s="200">
        <v>22226</v>
      </c>
      <c r="D14" s="167">
        <v>18604</v>
      </c>
      <c r="E14" s="167">
        <v>7047</v>
      </c>
      <c r="F14" s="167">
        <v>7047</v>
      </c>
    </row>
    <row r="15" spans="1:6" x14ac:dyDescent="0.2">
      <c r="A15" s="372" t="s">
        <v>363</v>
      </c>
      <c r="B15" s="171">
        <v>834527</v>
      </c>
      <c r="C15" s="201">
        <v>828398</v>
      </c>
      <c r="D15" s="171">
        <v>824776</v>
      </c>
      <c r="E15" s="171">
        <v>812561</v>
      </c>
      <c r="F15" s="171">
        <v>812561</v>
      </c>
    </row>
    <row r="16" spans="1:6" ht="11.25" customHeight="1" x14ac:dyDescent="0.2">
      <c r="A16" s="429" t="s">
        <v>247</v>
      </c>
      <c r="B16" s="12"/>
      <c r="C16" s="29"/>
      <c r="D16" s="12"/>
      <c r="E16" s="12"/>
      <c r="F16" s="12"/>
    </row>
    <row r="17" spans="1:6" ht="11.25" customHeight="1" x14ac:dyDescent="0.2">
      <c r="A17" s="368" t="s">
        <v>248</v>
      </c>
      <c r="B17" s="12"/>
      <c r="C17" s="29"/>
      <c r="D17" s="12"/>
      <c r="E17" s="12"/>
      <c r="F17" s="12"/>
    </row>
    <row r="18" spans="1:6" ht="11.25" customHeight="1" x14ac:dyDescent="0.2">
      <c r="A18" s="375" t="s">
        <v>153</v>
      </c>
      <c r="B18" s="12">
        <v>12566</v>
      </c>
      <c r="C18" s="29">
        <v>12587</v>
      </c>
      <c r="D18" s="12">
        <v>12587</v>
      </c>
      <c r="E18" s="12">
        <v>5976</v>
      </c>
      <c r="F18" s="12">
        <v>5976</v>
      </c>
    </row>
    <row r="19" spans="1:6" ht="11.25" customHeight="1" x14ac:dyDescent="0.2">
      <c r="A19" s="375" t="s">
        <v>249</v>
      </c>
      <c r="B19" s="12">
        <v>10869</v>
      </c>
      <c r="C19" s="29">
        <v>10869</v>
      </c>
      <c r="D19" s="12">
        <v>10869</v>
      </c>
      <c r="E19" s="12">
        <v>10869</v>
      </c>
      <c r="F19" s="12">
        <v>10869</v>
      </c>
    </row>
    <row r="20" spans="1:6" ht="11.25" customHeight="1" x14ac:dyDescent="0.2">
      <c r="A20" s="375" t="s">
        <v>345</v>
      </c>
      <c r="B20" s="12">
        <v>760</v>
      </c>
      <c r="C20" s="29">
        <v>760</v>
      </c>
      <c r="D20" s="12">
        <v>760</v>
      </c>
      <c r="E20" s="12">
        <v>760</v>
      </c>
      <c r="F20" s="12">
        <v>760</v>
      </c>
    </row>
    <row r="21" spans="1:6" ht="11.25" customHeight="1" x14ac:dyDescent="0.2">
      <c r="A21" s="375" t="s">
        <v>154</v>
      </c>
      <c r="B21" s="12">
        <v>305</v>
      </c>
      <c r="C21" s="29">
        <v>305</v>
      </c>
      <c r="D21" s="12">
        <v>305</v>
      </c>
      <c r="E21" s="12">
        <v>305</v>
      </c>
      <c r="F21" s="12">
        <v>305</v>
      </c>
    </row>
    <row r="22" spans="1:6" ht="11.25" customHeight="1" x14ac:dyDescent="0.2">
      <c r="A22" s="373" t="s">
        <v>250</v>
      </c>
      <c r="B22" s="12">
        <v>2189777</v>
      </c>
      <c r="C22" s="29">
        <v>2145437</v>
      </c>
      <c r="D22" s="12">
        <v>2125611</v>
      </c>
      <c r="E22" s="12">
        <v>2129728</v>
      </c>
      <c r="F22" s="12">
        <v>2146086</v>
      </c>
    </row>
    <row r="23" spans="1:6" ht="11.25" customHeight="1" x14ac:dyDescent="0.2">
      <c r="A23" s="368" t="s">
        <v>251</v>
      </c>
      <c r="B23" s="167">
        <v>2214277</v>
      </c>
      <c r="C23" s="200">
        <v>2169958</v>
      </c>
      <c r="D23" s="167">
        <v>2150132</v>
      </c>
      <c r="E23" s="167">
        <v>2147638</v>
      </c>
      <c r="F23" s="167">
        <v>2163996</v>
      </c>
    </row>
    <row r="24" spans="1:6" ht="11.25" customHeight="1" x14ac:dyDescent="0.2">
      <c r="A24" s="368" t="s">
        <v>266</v>
      </c>
      <c r="B24" s="157"/>
      <c r="C24" s="158"/>
      <c r="D24" s="157"/>
      <c r="E24" s="157"/>
      <c r="F24" s="157"/>
    </row>
    <row r="25" spans="1:6" ht="11.25" customHeight="1" x14ac:dyDescent="0.2">
      <c r="A25" s="375" t="s">
        <v>252</v>
      </c>
      <c r="B25" s="12">
        <v>18410</v>
      </c>
      <c r="C25" s="29">
        <v>22548</v>
      </c>
      <c r="D25" s="12">
        <v>25957</v>
      </c>
      <c r="E25" s="12">
        <v>0</v>
      </c>
      <c r="F25" s="12">
        <v>0</v>
      </c>
    </row>
    <row r="26" spans="1:6" ht="11.25" customHeight="1" x14ac:dyDescent="0.2">
      <c r="A26" s="368" t="s">
        <v>253</v>
      </c>
      <c r="B26" s="167">
        <v>18410</v>
      </c>
      <c r="C26" s="200">
        <v>22548</v>
      </c>
      <c r="D26" s="167">
        <v>25957</v>
      </c>
      <c r="E26" s="167">
        <v>0</v>
      </c>
      <c r="F26" s="167">
        <v>0</v>
      </c>
    </row>
    <row r="27" spans="1:6" x14ac:dyDescent="0.2">
      <c r="A27" s="368" t="s">
        <v>254</v>
      </c>
      <c r="B27" s="157"/>
      <c r="C27" s="158"/>
      <c r="D27" s="157"/>
      <c r="E27" s="157"/>
      <c r="F27" s="157"/>
    </row>
    <row r="28" spans="1:6" x14ac:dyDescent="0.2">
      <c r="A28" s="375" t="s">
        <v>255</v>
      </c>
      <c r="B28" s="12">
        <v>4344</v>
      </c>
      <c r="C28" s="29">
        <v>4344</v>
      </c>
      <c r="D28" s="12">
        <v>4344</v>
      </c>
      <c r="E28" s="12">
        <v>4344</v>
      </c>
      <c r="F28" s="12">
        <v>4344</v>
      </c>
    </row>
    <row r="29" spans="1:6" ht="11.25" customHeight="1" x14ac:dyDescent="0.2">
      <c r="A29" s="368" t="s">
        <v>257</v>
      </c>
      <c r="B29" s="167">
        <v>4344</v>
      </c>
      <c r="C29" s="200">
        <v>4344</v>
      </c>
      <c r="D29" s="167">
        <v>4344</v>
      </c>
      <c r="E29" s="167">
        <v>4344</v>
      </c>
      <c r="F29" s="167">
        <v>4344</v>
      </c>
    </row>
    <row r="30" spans="1:6" x14ac:dyDescent="0.2">
      <c r="A30" s="372" t="s">
        <v>364</v>
      </c>
      <c r="B30" s="202">
        <v>2237031</v>
      </c>
      <c r="C30" s="203">
        <v>2196850</v>
      </c>
      <c r="D30" s="202">
        <v>2180433</v>
      </c>
      <c r="E30" s="202">
        <v>2151982</v>
      </c>
      <c r="F30" s="202">
        <v>2168340</v>
      </c>
    </row>
    <row r="31" spans="1:6" ht="11.25" customHeight="1" x14ac:dyDescent="0.2">
      <c r="A31" s="379" t="s">
        <v>365</v>
      </c>
      <c r="B31" s="167">
        <v>-1402504</v>
      </c>
      <c r="C31" s="200">
        <v>-1368452</v>
      </c>
      <c r="D31" s="167">
        <v>-1355657</v>
      </c>
      <c r="E31" s="167">
        <v>-1339421</v>
      </c>
      <c r="F31" s="167">
        <v>-1355779</v>
      </c>
    </row>
    <row r="32" spans="1:6" ht="11.25" customHeight="1" x14ac:dyDescent="0.25">
      <c r="A32" s="197" t="s">
        <v>215</v>
      </c>
      <c r="B32" s="178"/>
      <c r="D32" s="178"/>
      <c r="E32" s="178"/>
      <c r="F32" s="178"/>
    </row>
  </sheetData>
  <pageMargins left="1.4566929133858268" right="1.4566929133858268" top="1.7322834645669292" bottom="1.7322834645669292" header="0.51181102362204722" footer="0.51181102362204722"/>
  <pageSetup paperSize="9" scale="83"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41"/>
  <sheetViews>
    <sheetView showGridLines="0" workbookViewId="0">
      <selection activeCell="H15" sqref="H15"/>
    </sheetView>
  </sheetViews>
  <sheetFormatPr defaultColWidth="8" defaultRowHeight="11.25" customHeight="1" x14ac:dyDescent="0.25"/>
  <cols>
    <col min="1" max="1" width="28.28515625" style="152" customWidth="1"/>
    <col min="2" max="2" width="9.140625" style="152" customWidth="1"/>
    <col min="3" max="3" width="9.7109375" style="152" customWidth="1"/>
    <col min="4" max="4" width="10" style="152" customWidth="1"/>
    <col min="5" max="6" width="9.140625" style="152" customWidth="1"/>
    <col min="7" max="16384" width="8" style="152"/>
  </cols>
  <sheetData>
    <row r="1" spans="1:6" ht="11.25" customHeight="1" x14ac:dyDescent="0.25">
      <c r="A1" s="151" t="s">
        <v>366</v>
      </c>
    </row>
    <row r="2" spans="1:6" x14ac:dyDescent="0.2">
      <c r="A2" s="430"/>
      <c r="B2" s="431" t="s">
        <v>0</v>
      </c>
      <c r="C2" s="432" t="s">
        <v>394</v>
      </c>
      <c r="D2" s="431" t="s">
        <v>56</v>
      </c>
      <c r="E2" s="431" t="s">
        <v>57</v>
      </c>
      <c r="F2" s="431" t="s">
        <v>58</v>
      </c>
    </row>
    <row r="3" spans="1:6" x14ac:dyDescent="0.2">
      <c r="A3" s="368" t="s">
        <v>285</v>
      </c>
      <c r="B3" s="153"/>
      <c r="C3" s="29"/>
      <c r="D3" s="153"/>
      <c r="E3" s="153"/>
      <c r="F3" s="153"/>
    </row>
    <row r="4" spans="1:6" x14ac:dyDescent="0.2">
      <c r="A4" s="369" t="s">
        <v>286</v>
      </c>
      <c r="B4" s="153"/>
      <c r="C4" s="29"/>
      <c r="D4" s="153"/>
      <c r="E4" s="153"/>
      <c r="F4" s="153"/>
    </row>
    <row r="5" spans="1:6" x14ac:dyDescent="0.2">
      <c r="A5" s="370" t="s">
        <v>161</v>
      </c>
      <c r="B5" s="153">
        <v>1865</v>
      </c>
      <c r="C5" s="29">
        <v>1898</v>
      </c>
      <c r="D5" s="153">
        <v>1948</v>
      </c>
      <c r="E5" s="153">
        <v>1982</v>
      </c>
      <c r="F5" s="153">
        <v>1982</v>
      </c>
    </row>
    <row r="6" spans="1:6" x14ac:dyDescent="0.2">
      <c r="A6" s="373" t="s">
        <v>367</v>
      </c>
      <c r="B6" s="12">
        <v>145149</v>
      </c>
      <c r="C6" s="29">
        <v>137785</v>
      </c>
      <c r="D6" s="12">
        <v>137785</v>
      </c>
      <c r="E6" s="12">
        <v>137785</v>
      </c>
      <c r="F6" s="12">
        <v>137785</v>
      </c>
    </row>
    <row r="7" spans="1:6" x14ac:dyDescent="0.2">
      <c r="A7" s="373" t="s">
        <v>288</v>
      </c>
      <c r="B7" s="12">
        <v>1179</v>
      </c>
      <c r="C7" s="29">
        <v>1216</v>
      </c>
      <c r="D7" s="12">
        <v>0</v>
      </c>
      <c r="E7" s="12">
        <v>0</v>
      </c>
      <c r="F7" s="12">
        <v>0</v>
      </c>
    </row>
    <row r="8" spans="1:6" x14ac:dyDescent="0.2">
      <c r="A8" s="373" t="s">
        <v>278</v>
      </c>
      <c r="B8" s="12">
        <v>91403</v>
      </c>
      <c r="C8" s="29">
        <v>73339</v>
      </c>
      <c r="D8" s="12">
        <v>79539</v>
      </c>
      <c r="E8" s="12">
        <v>79539</v>
      </c>
      <c r="F8" s="12">
        <v>79539</v>
      </c>
    </row>
    <row r="9" spans="1:6" x14ac:dyDescent="0.2">
      <c r="A9" s="372" t="s">
        <v>289</v>
      </c>
      <c r="B9" s="198">
        <v>239596</v>
      </c>
      <c r="C9" s="199">
        <v>214238</v>
      </c>
      <c r="D9" s="198">
        <v>219272</v>
      </c>
      <c r="E9" s="198">
        <v>219306</v>
      </c>
      <c r="F9" s="198">
        <v>219306</v>
      </c>
    </row>
    <row r="10" spans="1:6" x14ac:dyDescent="0.2">
      <c r="A10" s="368" t="s">
        <v>290</v>
      </c>
      <c r="B10" s="12"/>
      <c r="C10" s="29"/>
      <c r="D10" s="12"/>
      <c r="E10" s="12"/>
      <c r="F10" s="12"/>
    </row>
    <row r="11" spans="1:6" x14ac:dyDescent="0.2">
      <c r="A11" s="371" t="s">
        <v>368</v>
      </c>
      <c r="B11" s="12">
        <v>360564</v>
      </c>
      <c r="C11" s="29">
        <v>347927</v>
      </c>
      <c r="D11" s="12">
        <v>330859</v>
      </c>
      <c r="E11" s="12">
        <v>328107</v>
      </c>
      <c r="F11" s="12">
        <v>331371</v>
      </c>
    </row>
    <row r="12" spans="1:6" x14ac:dyDescent="0.2">
      <c r="A12" s="371" t="s">
        <v>369</v>
      </c>
      <c r="B12" s="12">
        <v>153448</v>
      </c>
      <c r="C12" s="29">
        <v>151527</v>
      </c>
      <c r="D12" s="12">
        <v>143527</v>
      </c>
      <c r="E12" s="12">
        <v>143583</v>
      </c>
      <c r="F12" s="12">
        <v>143185</v>
      </c>
    </row>
    <row r="13" spans="1:6" x14ac:dyDescent="0.2">
      <c r="A13" s="371" t="s">
        <v>345</v>
      </c>
      <c r="B13" s="12">
        <v>78203</v>
      </c>
      <c r="C13" s="29">
        <v>84292</v>
      </c>
      <c r="D13" s="12">
        <v>117726</v>
      </c>
      <c r="E13" s="12">
        <v>155040</v>
      </c>
      <c r="F13" s="12">
        <v>182150</v>
      </c>
    </row>
    <row r="14" spans="1:6" x14ac:dyDescent="0.2">
      <c r="A14" s="371" t="s">
        <v>153</v>
      </c>
      <c r="B14" s="12">
        <v>175708</v>
      </c>
      <c r="C14" s="29">
        <v>189961</v>
      </c>
      <c r="D14" s="12">
        <v>85091</v>
      </c>
      <c r="E14" s="12">
        <v>63506</v>
      </c>
      <c r="F14" s="12">
        <v>59858</v>
      </c>
    </row>
    <row r="15" spans="1:6" x14ac:dyDescent="0.2">
      <c r="A15" s="371" t="s">
        <v>292</v>
      </c>
      <c r="B15" s="12">
        <v>1179</v>
      </c>
      <c r="C15" s="29">
        <v>1216</v>
      </c>
      <c r="D15" s="12">
        <v>0</v>
      </c>
      <c r="E15" s="12">
        <v>0</v>
      </c>
      <c r="F15" s="12">
        <v>0</v>
      </c>
    </row>
    <row r="16" spans="1:6" x14ac:dyDescent="0.2">
      <c r="A16" s="371" t="s">
        <v>370</v>
      </c>
      <c r="B16" s="12">
        <v>158</v>
      </c>
      <c r="C16" s="29">
        <v>92</v>
      </c>
      <c r="D16" s="12">
        <v>20</v>
      </c>
      <c r="E16" s="12">
        <v>0</v>
      </c>
      <c r="F16" s="12">
        <v>0</v>
      </c>
    </row>
    <row r="17" spans="1:6" x14ac:dyDescent="0.2">
      <c r="A17" s="371" t="s">
        <v>291</v>
      </c>
      <c r="B17" s="12">
        <v>25958</v>
      </c>
      <c r="C17" s="29">
        <v>26225</v>
      </c>
      <c r="D17" s="12">
        <v>3682</v>
      </c>
      <c r="E17" s="12">
        <v>0</v>
      </c>
      <c r="F17" s="12">
        <v>0</v>
      </c>
    </row>
    <row r="18" spans="1:6" x14ac:dyDescent="0.2">
      <c r="A18" s="371" t="s">
        <v>87</v>
      </c>
      <c r="B18" s="12">
        <v>26518</v>
      </c>
      <c r="C18" s="29">
        <v>25898</v>
      </c>
      <c r="D18" s="12">
        <v>25017</v>
      </c>
      <c r="E18" s="12">
        <v>24923</v>
      </c>
      <c r="F18" s="12">
        <v>24991</v>
      </c>
    </row>
    <row r="19" spans="1:6" x14ac:dyDescent="0.2">
      <c r="A19" s="373" t="s">
        <v>278</v>
      </c>
      <c r="B19" s="12">
        <v>354</v>
      </c>
      <c r="C19" s="29">
        <v>20</v>
      </c>
      <c r="D19" s="12">
        <v>20</v>
      </c>
      <c r="E19" s="12">
        <v>20</v>
      </c>
      <c r="F19" s="12">
        <v>20</v>
      </c>
    </row>
    <row r="20" spans="1:6" x14ac:dyDescent="0.2">
      <c r="A20" s="368" t="s">
        <v>295</v>
      </c>
      <c r="B20" s="198">
        <v>822090</v>
      </c>
      <c r="C20" s="199">
        <v>827158</v>
      </c>
      <c r="D20" s="198">
        <v>705942</v>
      </c>
      <c r="E20" s="198">
        <v>715179</v>
      </c>
      <c r="F20" s="198">
        <v>741575</v>
      </c>
    </row>
    <row r="21" spans="1:6" x14ac:dyDescent="0.2">
      <c r="A21" s="368" t="s">
        <v>296</v>
      </c>
      <c r="B21" s="198">
        <v>-582494</v>
      </c>
      <c r="C21" s="199">
        <v>-612920</v>
      </c>
      <c r="D21" s="198">
        <v>-486670</v>
      </c>
      <c r="E21" s="198">
        <v>-495873</v>
      </c>
      <c r="F21" s="198">
        <v>-522269</v>
      </c>
    </row>
    <row r="22" spans="1:6" x14ac:dyDescent="0.2">
      <c r="A22" s="368" t="s">
        <v>297</v>
      </c>
      <c r="B22" s="12"/>
      <c r="C22" s="29"/>
      <c r="D22" s="12"/>
      <c r="E22" s="12"/>
      <c r="F22" s="12"/>
    </row>
    <row r="23" spans="1:6" x14ac:dyDescent="0.2">
      <c r="A23" s="372" t="s">
        <v>290</v>
      </c>
      <c r="B23" s="12"/>
      <c r="C23" s="29"/>
      <c r="D23" s="12"/>
      <c r="E23" s="12"/>
      <c r="F23" s="12"/>
    </row>
    <row r="24" spans="1:6" x14ac:dyDescent="0.2">
      <c r="A24" s="373" t="s">
        <v>298</v>
      </c>
      <c r="B24" s="12">
        <v>8209</v>
      </c>
      <c r="C24" s="29">
        <v>1350</v>
      </c>
      <c r="D24" s="12">
        <v>1500</v>
      </c>
      <c r="E24" s="12">
        <v>0</v>
      </c>
      <c r="F24" s="12">
        <v>0</v>
      </c>
    </row>
    <row r="25" spans="1:6" x14ac:dyDescent="0.2">
      <c r="A25" s="375" t="s">
        <v>278</v>
      </c>
      <c r="B25" s="12">
        <v>16050</v>
      </c>
      <c r="C25" s="29">
        <v>0</v>
      </c>
      <c r="D25" s="12">
        <v>0</v>
      </c>
      <c r="E25" s="12">
        <v>0</v>
      </c>
      <c r="F25" s="12">
        <v>0</v>
      </c>
    </row>
    <row r="26" spans="1:6" x14ac:dyDescent="0.2">
      <c r="A26" s="372" t="s">
        <v>295</v>
      </c>
      <c r="B26" s="198">
        <v>24259</v>
      </c>
      <c r="C26" s="199">
        <v>1350</v>
      </c>
      <c r="D26" s="198">
        <v>1500</v>
      </c>
      <c r="E26" s="198">
        <v>0</v>
      </c>
      <c r="F26" s="198">
        <v>0</v>
      </c>
    </row>
    <row r="27" spans="1:6" x14ac:dyDescent="0.2">
      <c r="A27" s="372" t="s">
        <v>299</v>
      </c>
      <c r="B27" s="198">
        <v>-24259</v>
      </c>
      <c r="C27" s="199">
        <v>-1350</v>
      </c>
      <c r="D27" s="198">
        <v>-1500</v>
      </c>
      <c r="E27" s="198">
        <v>0</v>
      </c>
      <c r="F27" s="198">
        <v>0</v>
      </c>
    </row>
    <row r="28" spans="1:6" x14ac:dyDescent="0.2">
      <c r="A28" s="372" t="s">
        <v>300</v>
      </c>
      <c r="B28" s="12"/>
      <c r="C28" s="29"/>
      <c r="D28" s="12"/>
      <c r="E28" s="12"/>
      <c r="F28" s="12"/>
    </row>
    <row r="29" spans="1:6" x14ac:dyDescent="0.2">
      <c r="A29" s="372" t="s">
        <v>286</v>
      </c>
      <c r="B29" s="12"/>
      <c r="C29" s="29"/>
      <c r="D29" s="12"/>
      <c r="E29" s="12"/>
      <c r="F29" s="12"/>
    </row>
    <row r="30" spans="1:6" x14ac:dyDescent="0.2">
      <c r="A30" s="373" t="s">
        <v>278</v>
      </c>
      <c r="B30" s="12">
        <v>8186</v>
      </c>
      <c r="C30" s="29">
        <v>1313</v>
      </c>
      <c r="D30" s="12">
        <v>1500</v>
      </c>
      <c r="E30" s="12">
        <v>0</v>
      </c>
      <c r="F30" s="12">
        <v>0</v>
      </c>
    </row>
    <row r="31" spans="1:6" x14ac:dyDescent="0.2">
      <c r="A31" s="372" t="s">
        <v>289</v>
      </c>
      <c r="B31" s="198">
        <v>8186</v>
      </c>
      <c r="C31" s="199">
        <v>1313</v>
      </c>
      <c r="D31" s="198">
        <v>1500</v>
      </c>
      <c r="E31" s="198">
        <v>0</v>
      </c>
      <c r="F31" s="198">
        <v>0</v>
      </c>
    </row>
    <row r="32" spans="1:6" x14ac:dyDescent="0.2">
      <c r="A32" s="372" t="s">
        <v>290</v>
      </c>
      <c r="B32" s="198"/>
      <c r="C32" s="199"/>
      <c r="D32" s="198"/>
      <c r="E32" s="198"/>
      <c r="F32" s="198"/>
    </row>
    <row r="33" spans="1:6" x14ac:dyDescent="0.2">
      <c r="A33" s="373" t="s">
        <v>371</v>
      </c>
      <c r="B33" s="12">
        <v>-4494</v>
      </c>
      <c r="C33" s="29">
        <v>-5200</v>
      </c>
      <c r="D33" s="12">
        <v>-3409</v>
      </c>
      <c r="E33" s="12">
        <v>0</v>
      </c>
      <c r="F33" s="12">
        <v>0</v>
      </c>
    </row>
    <row r="34" spans="1:6" x14ac:dyDescent="0.2">
      <c r="A34" s="372" t="s">
        <v>372</v>
      </c>
      <c r="B34" s="198">
        <v>-4494</v>
      </c>
      <c r="C34" s="199">
        <v>-5200</v>
      </c>
      <c r="D34" s="198">
        <v>-3409</v>
      </c>
      <c r="E34" s="198">
        <v>0</v>
      </c>
      <c r="F34" s="198">
        <v>0</v>
      </c>
    </row>
    <row r="35" spans="1:6" x14ac:dyDescent="0.2">
      <c r="A35" s="372" t="s">
        <v>373</v>
      </c>
      <c r="B35" s="198">
        <v>12680</v>
      </c>
      <c r="C35" s="199">
        <v>6513</v>
      </c>
      <c r="D35" s="198">
        <v>4909</v>
      </c>
      <c r="E35" s="198">
        <v>0</v>
      </c>
      <c r="F35" s="198">
        <v>0</v>
      </c>
    </row>
    <row r="36" spans="1:6" x14ac:dyDescent="0.2">
      <c r="A36" s="368" t="s">
        <v>302</v>
      </c>
      <c r="B36" s="198">
        <v>-594073</v>
      </c>
      <c r="C36" s="199">
        <v>-607757</v>
      </c>
      <c r="D36" s="198">
        <v>-483261</v>
      </c>
      <c r="E36" s="198">
        <v>-495873</v>
      </c>
      <c r="F36" s="198">
        <v>-522269</v>
      </c>
    </row>
    <row r="37" spans="1:6" ht="22.5" customHeight="1" x14ac:dyDescent="0.2">
      <c r="A37" s="375" t="s">
        <v>303</v>
      </c>
      <c r="B37" s="12">
        <v>1643</v>
      </c>
      <c r="C37" s="29">
        <v>2617</v>
      </c>
      <c r="D37" s="12">
        <v>2617</v>
      </c>
      <c r="E37" s="12">
        <v>2615</v>
      </c>
      <c r="F37" s="12">
        <v>2615</v>
      </c>
    </row>
    <row r="38" spans="1:6" x14ac:dyDescent="0.2">
      <c r="A38" s="433" t="s">
        <v>374</v>
      </c>
      <c r="B38" s="204">
        <v>833619</v>
      </c>
      <c r="C38" s="205">
        <v>820972</v>
      </c>
      <c r="D38" s="204">
        <v>701494</v>
      </c>
      <c r="E38" s="204">
        <v>714140</v>
      </c>
      <c r="F38" s="204">
        <v>740536</v>
      </c>
    </row>
    <row r="39" spans="1:6" x14ac:dyDescent="0.2">
      <c r="A39" s="433" t="s">
        <v>375</v>
      </c>
      <c r="B39" s="204">
        <v>-238572</v>
      </c>
      <c r="C39" s="205">
        <v>-213215</v>
      </c>
      <c r="D39" s="204">
        <v>-218233</v>
      </c>
      <c r="E39" s="204">
        <v>-218267</v>
      </c>
      <c r="F39" s="204">
        <v>-218267</v>
      </c>
    </row>
    <row r="40" spans="1:6" x14ac:dyDescent="0.2">
      <c r="A40" s="434" t="s">
        <v>304</v>
      </c>
      <c r="B40" s="198">
        <v>2617</v>
      </c>
      <c r="C40" s="199">
        <v>2617</v>
      </c>
      <c r="D40" s="198">
        <v>2617</v>
      </c>
      <c r="E40" s="198">
        <v>2615</v>
      </c>
      <c r="F40" s="198">
        <v>2615</v>
      </c>
    </row>
    <row r="41" spans="1:6" ht="11.25" customHeight="1" x14ac:dyDescent="0.25">
      <c r="A41" s="197" t="s">
        <v>215</v>
      </c>
      <c r="B41" s="156"/>
      <c r="C41" s="156"/>
      <c r="D41" s="156"/>
      <c r="E41" s="156"/>
      <c r="F41" s="156"/>
    </row>
  </sheetData>
  <pageMargins left="1.4566929133858268" right="1.4566929133858268" top="1.7322834645669292" bottom="1.7322834645669292" header="0.51181102362204722" footer="0.51181102362204722"/>
  <pageSetup paperSize="9" scale="90"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F16"/>
  <sheetViews>
    <sheetView showGridLines="0" workbookViewId="0">
      <selection activeCell="I20" sqref="I20"/>
    </sheetView>
  </sheetViews>
  <sheetFormatPr defaultColWidth="9.140625" defaultRowHeight="11.25" customHeight="1" x14ac:dyDescent="0.2"/>
  <cols>
    <col min="1" max="1" width="32" style="436" customWidth="1"/>
    <col min="2" max="2" width="8.85546875" style="436" customWidth="1"/>
    <col min="3" max="3" width="7.85546875" style="436" customWidth="1"/>
    <col min="4" max="4" width="8" style="436" customWidth="1"/>
    <col min="5" max="6" width="8.28515625" style="436" customWidth="1"/>
    <col min="7" max="16384" width="9.140625" style="436"/>
  </cols>
  <sheetData>
    <row r="1" spans="1:6" ht="11.25" customHeight="1" x14ac:dyDescent="0.2">
      <c r="A1" s="435" t="s">
        <v>424</v>
      </c>
    </row>
    <row r="2" spans="1:6" x14ac:dyDescent="0.2">
      <c r="A2" s="437"/>
      <c r="B2" s="431" t="s">
        <v>0</v>
      </c>
      <c r="C2" s="432" t="s">
        <v>394</v>
      </c>
      <c r="D2" s="431" t="s">
        <v>56</v>
      </c>
      <c r="E2" s="431" t="s">
        <v>57</v>
      </c>
      <c r="F2" s="431" t="s">
        <v>58</v>
      </c>
    </row>
    <row r="3" spans="1:6" ht="11.25" customHeight="1" x14ac:dyDescent="0.2">
      <c r="A3" s="438" t="s">
        <v>306</v>
      </c>
      <c r="B3" s="179"/>
      <c r="C3" s="206"/>
      <c r="D3" s="207"/>
      <c r="E3" s="207"/>
      <c r="F3" s="207"/>
    </row>
    <row r="4" spans="1:6" x14ac:dyDescent="0.2">
      <c r="A4" s="439" t="s">
        <v>376</v>
      </c>
      <c r="B4" s="179">
        <v>8059</v>
      </c>
      <c r="C4" s="206">
        <v>0</v>
      </c>
      <c r="D4" s="207">
        <v>0</v>
      </c>
      <c r="E4" s="207">
        <v>0</v>
      </c>
      <c r="F4" s="207">
        <v>0</v>
      </c>
    </row>
    <row r="5" spans="1:6" ht="11.25" customHeight="1" x14ac:dyDescent="0.2">
      <c r="A5" s="438" t="s">
        <v>307</v>
      </c>
      <c r="B5" s="208">
        <v>8059</v>
      </c>
      <c r="C5" s="209">
        <v>0</v>
      </c>
      <c r="D5" s="210">
        <v>0</v>
      </c>
      <c r="E5" s="210">
        <v>0</v>
      </c>
      <c r="F5" s="210">
        <v>0</v>
      </c>
    </row>
    <row r="6" spans="1:6" ht="11.25" customHeight="1" x14ac:dyDescent="0.2">
      <c r="A6" s="438" t="s">
        <v>308</v>
      </c>
      <c r="B6" s="179"/>
      <c r="C6" s="206"/>
      <c r="D6" s="207"/>
      <c r="E6" s="207"/>
      <c r="F6" s="207"/>
    </row>
    <row r="7" spans="1:6" ht="11.25" customHeight="1" x14ac:dyDescent="0.2">
      <c r="A7" s="440" t="s">
        <v>309</v>
      </c>
      <c r="B7" s="179">
        <v>8059</v>
      </c>
      <c r="C7" s="206">
        <v>0</v>
      </c>
      <c r="D7" s="179">
        <v>0</v>
      </c>
      <c r="E7" s="179">
        <v>0</v>
      </c>
      <c r="F7" s="179">
        <v>0</v>
      </c>
    </row>
    <row r="8" spans="1:6" ht="11.25" customHeight="1" x14ac:dyDescent="0.2">
      <c r="A8" s="438" t="s">
        <v>310</v>
      </c>
      <c r="B8" s="208">
        <v>8059</v>
      </c>
      <c r="C8" s="209">
        <v>0</v>
      </c>
      <c r="D8" s="208">
        <v>0</v>
      </c>
      <c r="E8" s="208">
        <v>0</v>
      </c>
      <c r="F8" s="208">
        <v>0</v>
      </c>
    </row>
    <row r="9" spans="1:6" x14ac:dyDescent="0.2">
      <c r="A9" s="438" t="s">
        <v>311</v>
      </c>
      <c r="B9" s="179"/>
      <c r="C9" s="206"/>
      <c r="D9" s="179"/>
      <c r="E9" s="179"/>
      <c r="F9" s="179"/>
    </row>
    <row r="10" spans="1:6" x14ac:dyDescent="0.2">
      <c r="A10" s="440" t="s">
        <v>312</v>
      </c>
      <c r="B10" s="179">
        <v>8209</v>
      </c>
      <c r="C10" s="206">
        <v>1350</v>
      </c>
      <c r="D10" s="179">
        <v>1500</v>
      </c>
      <c r="E10" s="179">
        <v>0</v>
      </c>
      <c r="F10" s="179">
        <v>0</v>
      </c>
    </row>
    <row r="11" spans="1:6" ht="15" customHeight="1" x14ac:dyDescent="0.2">
      <c r="A11" s="438" t="s">
        <v>314</v>
      </c>
      <c r="B11" s="208">
        <v>8209</v>
      </c>
      <c r="C11" s="209">
        <v>1350</v>
      </c>
      <c r="D11" s="208">
        <v>1500</v>
      </c>
      <c r="E11" s="208">
        <v>0</v>
      </c>
      <c r="F11" s="208">
        <v>0</v>
      </c>
    </row>
    <row r="12" spans="1:6" x14ac:dyDescent="0.2">
      <c r="A12" s="441" t="s">
        <v>315</v>
      </c>
      <c r="B12" s="181"/>
      <c r="C12" s="206"/>
      <c r="D12" s="181"/>
      <c r="E12" s="181"/>
      <c r="F12" s="181"/>
    </row>
    <row r="13" spans="1:6" ht="11.25" customHeight="1" x14ac:dyDescent="0.2">
      <c r="A13" s="438" t="s">
        <v>377</v>
      </c>
      <c r="B13" s="211">
        <v>8209</v>
      </c>
      <c r="C13" s="212">
        <v>1350</v>
      </c>
      <c r="D13" s="211">
        <v>1500</v>
      </c>
      <c r="E13" s="211">
        <v>0</v>
      </c>
      <c r="F13" s="211">
        <v>0</v>
      </c>
    </row>
    <row r="14" spans="1:6" ht="11.25" customHeight="1" x14ac:dyDescent="0.2">
      <c r="A14" s="442" t="s">
        <v>317</v>
      </c>
      <c r="B14" s="211">
        <v>8209</v>
      </c>
      <c r="C14" s="212">
        <v>1350</v>
      </c>
      <c r="D14" s="211">
        <v>1500</v>
      </c>
      <c r="E14" s="211">
        <v>0</v>
      </c>
      <c r="F14" s="211">
        <v>0</v>
      </c>
    </row>
    <row r="15" spans="1:6" ht="11.25" customHeight="1" x14ac:dyDescent="0.2">
      <c r="A15" s="189" t="s">
        <v>215</v>
      </c>
      <c r="B15" s="189"/>
      <c r="C15" s="189"/>
      <c r="D15" s="189"/>
      <c r="E15" s="189"/>
      <c r="F15" s="189"/>
    </row>
    <row r="16" spans="1:6" ht="11.25" customHeight="1" x14ac:dyDescent="0.2">
      <c r="A16" s="443" t="s">
        <v>378</v>
      </c>
      <c r="B16" s="443"/>
      <c r="C16" s="443"/>
      <c r="D16" s="443"/>
      <c r="E16" s="443"/>
      <c r="F16" s="443"/>
    </row>
  </sheetData>
  <pageMargins left="1.4566929133858268" right="1.4566929133858268" top="1.7322834645669292" bottom="1.7322834645669292" header="0.51181102362204722" footer="0.51181102362204722"/>
  <pageSetup paperSize="9" scale="92" fitToHeight="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E30"/>
  <sheetViews>
    <sheetView showGridLines="0" workbookViewId="0">
      <selection activeCell="A42" sqref="A42"/>
    </sheetView>
  </sheetViews>
  <sheetFormatPr defaultRowHeight="15" x14ac:dyDescent="0.25"/>
  <cols>
    <col min="1" max="1" width="30.42578125" style="282" customWidth="1"/>
    <col min="2" max="2" width="8.28515625" style="279" customWidth="1"/>
    <col min="3" max="3" width="10.42578125" style="282" customWidth="1"/>
    <col min="4" max="4" width="9.7109375" style="282" customWidth="1"/>
    <col min="5" max="5" width="8" style="218" customWidth="1"/>
    <col min="6" max="16384" width="9.140625" style="454"/>
  </cols>
  <sheetData>
    <row r="1" spans="1:5" s="282" customFormat="1" ht="11.25" x14ac:dyDescent="0.2">
      <c r="A1" s="182" t="s">
        <v>379</v>
      </c>
      <c r="B1" s="444"/>
      <c r="C1" s="444"/>
      <c r="D1" s="445"/>
      <c r="E1" s="213"/>
    </row>
    <row r="2" spans="1:5" s="282" customFormat="1" ht="11.25" x14ac:dyDescent="0.2">
      <c r="A2" s="446"/>
      <c r="B2" s="447" t="s">
        <v>321</v>
      </c>
      <c r="C2" s="447" t="s">
        <v>322</v>
      </c>
      <c r="D2" s="447" t="s">
        <v>324</v>
      </c>
      <c r="E2" s="447" t="s">
        <v>325</v>
      </c>
    </row>
    <row r="3" spans="1:5" s="282" customFormat="1" ht="11.25" x14ac:dyDescent="0.2">
      <c r="A3" s="416" t="s">
        <v>326</v>
      </c>
      <c r="B3" s="214"/>
      <c r="C3" s="214"/>
      <c r="D3" s="214"/>
      <c r="E3" s="214"/>
    </row>
    <row r="4" spans="1:5" s="282" customFormat="1" ht="11.25" x14ac:dyDescent="0.2">
      <c r="A4" s="289" t="s">
        <v>327</v>
      </c>
      <c r="B4" s="214">
        <v>10152</v>
      </c>
      <c r="C4" s="214">
        <v>3222</v>
      </c>
      <c r="D4" s="214">
        <v>3880</v>
      </c>
      <c r="E4" s="214">
        <v>17254</v>
      </c>
    </row>
    <row r="5" spans="1:5" s="282" customFormat="1" ht="11.25" x14ac:dyDescent="0.2">
      <c r="A5" s="448" t="s">
        <v>425</v>
      </c>
      <c r="B5" s="214">
        <v>20732</v>
      </c>
      <c r="C5" s="214">
        <v>0</v>
      </c>
      <c r="D5" s="214">
        <v>0</v>
      </c>
      <c r="E5" s="214">
        <v>20732</v>
      </c>
    </row>
    <row r="6" spans="1:5" s="282" customFormat="1" ht="11.25" x14ac:dyDescent="0.2">
      <c r="A6" s="448" t="s">
        <v>328</v>
      </c>
      <c r="B6" s="214">
        <v>-1385</v>
      </c>
      <c r="C6" s="214">
        <v>-808</v>
      </c>
      <c r="D6" s="214">
        <v>-3807</v>
      </c>
      <c r="E6" s="214">
        <v>-6000</v>
      </c>
    </row>
    <row r="7" spans="1:5" s="282" customFormat="1" ht="11.25" x14ac:dyDescent="0.2">
      <c r="A7" s="448" t="s">
        <v>426</v>
      </c>
      <c r="B7" s="215">
        <v>-11784</v>
      </c>
      <c r="C7" s="215">
        <v>0</v>
      </c>
      <c r="D7" s="214">
        <v>0</v>
      </c>
      <c r="E7" s="214">
        <v>-11784</v>
      </c>
    </row>
    <row r="8" spans="1:5" s="282" customFormat="1" ht="11.25" x14ac:dyDescent="0.2">
      <c r="A8" s="449" t="s">
        <v>329</v>
      </c>
      <c r="B8" s="216">
        <v>17715</v>
      </c>
      <c r="C8" s="216">
        <v>2414</v>
      </c>
      <c r="D8" s="217">
        <v>73</v>
      </c>
      <c r="E8" s="217">
        <v>20202</v>
      </c>
    </row>
    <row r="9" spans="1:5" s="282" customFormat="1" ht="11.25" x14ac:dyDescent="0.2">
      <c r="A9" s="449" t="s">
        <v>330</v>
      </c>
      <c r="B9" s="215"/>
      <c r="C9" s="215"/>
      <c r="D9" s="215"/>
      <c r="E9" s="214"/>
    </row>
    <row r="10" spans="1:5" s="282" customFormat="1" ht="11.25" x14ac:dyDescent="0.2">
      <c r="A10" s="449" t="s">
        <v>331</v>
      </c>
      <c r="B10" s="234"/>
      <c r="C10" s="234"/>
      <c r="D10" s="235"/>
      <c r="E10" s="235"/>
    </row>
    <row r="11" spans="1:5" s="282" customFormat="1" ht="11.25" x14ac:dyDescent="0.2">
      <c r="A11" s="289" t="s">
        <v>419</v>
      </c>
      <c r="B11" s="67">
        <v>900</v>
      </c>
      <c r="C11" s="67">
        <v>50</v>
      </c>
      <c r="D11" s="231">
        <v>400</v>
      </c>
      <c r="E11" s="231">
        <v>1350</v>
      </c>
    </row>
    <row r="12" spans="1:5" s="282" customFormat="1" ht="11.25" x14ac:dyDescent="0.2">
      <c r="A12" s="450" t="s">
        <v>427</v>
      </c>
      <c r="B12" s="214">
        <v>-1062</v>
      </c>
      <c r="C12" s="214">
        <v>0</v>
      </c>
      <c r="D12" s="214">
        <v>0</v>
      </c>
      <c r="E12" s="214">
        <v>-1062</v>
      </c>
    </row>
    <row r="13" spans="1:5" s="282" customFormat="1" ht="11.25" x14ac:dyDescent="0.2">
      <c r="A13" s="289" t="s">
        <v>417</v>
      </c>
      <c r="B13" s="215">
        <v>0</v>
      </c>
      <c r="C13" s="215">
        <v>0</v>
      </c>
      <c r="D13" s="214">
        <v>0</v>
      </c>
      <c r="E13" s="214">
        <v>0</v>
      </c>
    </row>
    <row r="14" spans="1:5" s="282" customFormat="1" ht="11.25" x14ac:dyDescent="0.2">
      <c r="A14" s="449" t="s">
        <v>332</v>
      </c>
      <c r="B14" s="216">
        <v>-162</v>
      </c>
      <c r="C14" s="216">
        <v>50</v>
      </c>
      <c r="D14" s="217">
        <v>400</v>
      </c>
      <c r="E14" s="217">
        <v>288</v>
      </c>
    </row>
    <row r="15" spans="1:5" s="282" customFormat="1" ht="11.25" x14ac:dyDescent="0.2">
      <c r="A15" s="449" t="s">
        <v>333</v>
      </c>
      <c r="B15" s="215"/>
      <c r="C15" s="215"/>
      <c r="D15" s="215"/>
      <c r="E15" s="214"/>
    </row>
    <row r="16" spans="1:5" s="282" customFormat="1" ht="11.25" x14ac:dyDescent="0.2">
      <c r="A16" s="448" t="s">
        <v>380</v>
      </c>
      <c r="B16" s="215"/>
      <c r="C16" s="215"/>
      <c r="D16" s="215"/>
      <c r="E16" s="214"/>
    </row>
    <row r="17" spans="1:5" s="282" customFormat="1" ht="11.25" x14ac:dyDescent="0.2">
      <c r="A17" s="448" t="s">
        <v>334</v>
      </c>
      <c r="B17" s="214">
        <v>-1857</v>
      </c>
      <c r="C17" s="214">
        <v>-64</v>
      </c>
      <c r="D17" s="214">
        <v>-205</v>
      </c>
      <c r="E17" s="214">
        <v>-2126</v>
      </c>
    </row>
    <row r="18" spans="1:5" s="282" customFormat="1" ht="11.25" x14ac:dyDescent="0.2">
      <c r="A18" s="448" t="s">
        <v>428</v>
      </c>
      <c r="B18" s="214">
        <v>-4516</v>
      </c>
      <c r="C18" s="214">
        <v>0</v>
      </c>
      <c r="D18" s="214">
        <v>0</v>
      </c>
      <c r="E18" s="214">
        <v>-4516</v>
      </c>
    </row>
    <row r="19" spans="1:5" s="282" customFormat="1" ht="11.25" x14ac:dyDescent="0.2">
      <c r="A19" s="448" t="s">
        <v>278</v>
      </c>
      <c r="B19" s="215">
        <v>0</v>
      </c>
      <c r="C19" s="215">
        <v>0</v>
      </c>
      <c r="D19" s="214">
        <v>0</v>
      </c>
      <c r="E19" s="214">
        <v>0</v>
      </c>
    </row>
    <row r="20" spans="1:5" s="451" customFormat="1" ht="11.25" x14ac:dyDescent="0.2">
      <c r="A20" s="449" t="s">
        <v>336</v>
      </c>
      <c r="B20" s="216">
        <v>-6373</v>
      </c>
      <c r="C20" s="216">
        <v>-64</v>
      </c>
      <c r="D20" s="217">
        <v>-205</v>
      </c>
      <c r="E20" s="217">
        <v>-6642</v>
      </c>
    </row>
    <row r="21" spans="1:5" s="282" customFormat="1" ht="11.25" x14ac:dyDescent="0.2">
      <c r="A21" s="452" t="s">
        <v>337</v>
      </c>
      <c r="B21" s="215"/>
      <c r="C21" s="215"/>
      <c r="D21" s="214"/>
      <c r="E21" s="214"/>
    </row>
    <row r="22" spans="1:5" s="282" customFormat="1" ht="11.25" x14ac:dyDescent="0.2">
      <c r="A22" s="448" t="s">
        <v>338</v>
      </c>
      <c r="B22" s="214">
        <v>11052</v>
      </c>
      <c r="C22" s="214">
        <v>3272</v>
      </c>
      <c r="D22" s="214">
        <v>4280</v>
      </c>
      <c r="E22" s="214">
        <v>18604</v>
      </c>
    </row>
    <row r="23" spans="1:5" s="282" customFormat="1" ht="11.25" x14ac:dyDescent="0.2">
      <c r="A23" s="448" t="s">
        <v>425</v>
      </c>
      <c r="B23" s="214">
        <v>19670</v>
      </c>
      <c r="C23" s="214">
        <v>0</v>
      </c>
      <c r="D23" s="214">
        <v>0</v>
      </c>
      <c r="E23" s="214">
        <v>19670</v>
      </c>
    </row>
    <row r="24" spans="1:5" s="282" customFormat="1" ht="11.25" x14ac:dyDescent="0.2">
      <c r="A24" s="289" t="s">
        <v>328</v>
      </c>
      <c r="B24" s="214">
        <v>-3242</v>
      </c>
      <c r="C24" s="214">
        <v>-872</v>
      </c>
      <c r="D24" s="214">
        <v>-4012</v>
      </c>
      <c r="E24" s="214">
        <v>-8126</v>
      </c>
    </row>
    <row r="25" spans="1:5" s="282" customFormat="1" ht="11.25" x14ac:dyDescent="0.2">
      <c r="A25" s="289" t="s">
        <v>426</v>
      </c>
      <c r="B25" s="214">
        <v>-16300</v>
      </c>
      <c r="C25" s="214">
        <v>0</v>
      </c>
      <c r="D25" s="214">
        <v>0</v>
      </c>
      <c r="E25" s="214">
        <v>-16300</v>
      </c>
    </row>
    <row r="26" spans="1:5" s="282" customFormat="1" ht="11.25" x14ac:dyDescent="0.2">
      <c r="A26" s="453" t="s">
        <v>339</v>
      </c>
      <c r="B26" s="216">
        <v>11180</v>
      </c>
      <c r="C26" s="216">
        <v>2400</v>
      </c>
      <c r="D26" s="217">
        <v>268</v>
      </c>
      <c r="E26" s="217">
        <v>13848</v>
      </c>
    </row>
    <row r="27" spans="1:5" s="282" customFormat="1" ht="15" customHeight="1" x14ac:dyDescent="0.2">
      <c r="A27" s="455" t="s">
        <v>215</v>
      </c>
      <c r="B27" s="455"/>
      <c r="C27" s="455"/>
      <c r="D27" s="455"/>
      <c r="E27" s="455"/>
    </row>
    <row r="28" spans="1:5" ht="24.95" customHeight="1" x14ac:dyDescent="0.25">
      <c r="A28" s="338" t="s">
        <v>447</v>
      </c>
      <c r="C28" s="338"/>
      <c r="D28" s="338"/>
      <c r="E28" s="338"/>
    </row>
    <row r="29" spans="1:5" ht="21.75" customHeight="1" x14ac:dyDescent="0.25">
      <c r="A29" s="421" t="s">
        <v>429</v>
      </c>
      <c r="B29" s="421"/>
      <c r="C29" s="421"/>
      <c r="D29" s="421"/>
      <c r="E29" s="421"/>
    </row>
    <row r="30" spans="1:5" x14ac:dyDescent="0.25">
      <c r="A30" s="338" t="s">
        <v>215</v>
      </c>
      <c r="C30" s="338"/>
      <c r="D30" s="338"/>
      <c r="E30" s="338"/>
    </row>
  </sheetData>
  <pageMargins left="1.4566929133858268" right="1.4566929133858268" top="1.7322834645669292" bottom="1.7322834645669292" header="0.51181102362204722" footer="0.51181102362204722"/>
  <pageSetup paperSize="9" scale="58"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showGridLines="0" workbookViewId="0">
      <selection activeCell="C47" sqref="C47"/>
    </sheetView>
  </sheetViews>
  <sheetFormatPr defaultColWidth="9.140625" defaultRowHeight="11.25" x14ac:dyDescent="0.2"/>
  <cols>
    <col min="1" max="1" width="32.85546875" style="282" customWidth="1"/>
    <col min="2" max="2" width="10.28515625" style="282" bestFit="1" customWidth="1"/>
    <col min="3" max="3" width="6.7109375" style="282" bestFit="1" customWidth="1"/>
    <col min="4" max="4" width="6.85546875" style="279" bestFit="1" customWidth="1"/>
    <col min="5" max="5" width="6.85546875" style="282" bestFit="1" customWidth="1"/>
    <col min="6" max="6" width="6.85546875" style="279" bestFit="1" customWidth="1"/>
    <col min="7" max="7" width="6.85546875" style="282" bestFit="1" customWidth="1"/>
    <col min="8" max="16384" width="9.140625" style="282"/>
  </cols>
  <sheetData>
    <row r="1" spans="1:7" x14ac:dyDescent="0.2">
      <c r="A1" s="280" t="s">
        <v>37</v>
      </c>
      <c r="B1" s="281"/>
      <c r="C1" s="281"/>
      <c r="E1" s="279"/>
      <c r="G1" s="279"/>
    </row>
    <row r="2" spans="1:7" ht="15" customHeight="1" x14ac:dyDescent="0.25">
      <c r="A2" s="283" t="s">
        <v>38</v>
      </c>
      <c r="B2" s="283"/>
      <c r="C2" s="283"/>
      <c r="D2" s="283"/>
      <c r="E2" s="283"/>
      <c r="F2" s="283"/>
      <c r="G2" s="236"/>
    </row>
    <row r="3" spans="1:7" x14ac:dyDescent="0.2">
      <c r="A3" s="284"/>
      <c r="B3" s="219" t="s">
        <v>39</v>
      </c>
      <c r="C3" s="285" t="s">
        <v>40</v>
      </c>
      <c r="D3" s="219" t="s">
        <v>41</v>
      </c>
      <c r="E3" s="285" t="s">
        <v>42</v>
      </c>
      <c r="F3" s="219" t="s">
        <v>43</v>
      </c>
      <c r="G3" s="285" t="s">
        <v>44</v>
      </c>
    </row>
    <row r="4" spans="1:7" x14ac:dyDescent="0.2">
      <c r="A4" s="280" t="s">
        <v>45</v>
      </c>
      <c r="B4" s="286"/>
      <c r="C4" s="287"/>
      <c r="D4" s="288"/>
      <c r="E4" s="287"/>
      <c r="F4" s="2"/>
      <c r="G4" s="287"/>
    </row>
    <row r="5" spans="1:7" x14ac:dyDescent="0.2">
      <c r="A5" s="289" t="s">
        <v>46</v>
      </c>
      <c r="B5" s="3" t="s">
        <v>47</v>
      </c>
      <c r="C5" s="287"/>
      <c r="D5" s="288"/>
      <c r="E5" s="287"/>
      <c r="F5" s="2"/>
      <c r="G5" s="287"/>
    </row>
    <row r="6" spans="1:7" x14ac:dyDescent="0.2">
      <c r="A6" s="290" t="s">
        <v>48</v>
      </c>
      <c r="B6" s="3"/>
      <c r="C6" s="291">
        <v>0</v>
      </c>
      <c r="D6" s="292">
        <v>1222</v>
      </c>
      <c r="E6" s="291">
        <v>1240</v>
      </c>
      <c r="F6" s="292">
        <v>0</v>
      </c>
      <c r="G6" s="291">
        <v>0</v>
      </c>
    </row>
    <row r="7" spans="1:7" x14ac:dyDescent="0.2">
      <c r="A7" s="290" t="s">
        <v>49</v>
      </c>
      <c r="B7" s="3"/>
      <c r="C7" s="291">
        <v>0</v>
      </c>
      <c r="D7" s="292">
        <v>0</v>
      </c>
      <c r="E7" s="291">
        <v>0</v>
      </c>
      <c r="F7" s="292">
        <v>0</v>
      </c>
      <c r="G7" s="291">
        <v>0</v>
      </c>
    </row>
    <row r="8" spans="1:7" x14ac:dyDescent="0.2">
      <c r="A8" s="280" t="s">
        <v>50</v>
      </c>
      <c r="B8" s="3"/>
      <c r="C8" s="293">
        <f>C6+C7</f>
        <v>0</v>
      </c>
      <c r="D8" s="294">
        <f>D6+D7</f>
        <v>1222</v>
      </c>
      <c r="E8" s="293">
        <f>E6+E7</f>
        <v>1240</v>
      </c>
      <c r="F8" s="294">
        <f>F6+F7</f>
        <v>0</v>
      </c>
      <c r="G8" s="293">
        <f>G6+G7</f>
        <v>0</v>
      </c>
    </row>
    <row r="9" spans="1:7" x14ac:dyDescent="0.2">
      <c r="A9" s="281" t="s">
        <v>451</v>
      </c>
      <c r="B9" s="4">
        <v>1.1000000000000001</v>
      </c>
      <c r="C9" s="287"/>
      <c r="D9" s="288"/>
      <c r="E9" s="287"/>
      <c r="F9" s="2"/>
      <c r="G9" s="287"/>
    </row>
    <row r="10" spans="1:7" x14ac:dyDescent="0.2">
      <c r="A10" s="290" t="s">
        <v>48</v>
      </c>
      <c r="B10" s="3"/>
      <c r="C10" s="291">
        <v>0</v>
      </c>
      <c r="D10" s="292">
        <v>0</v>
      </c>
      <c r="E10" s="291">
        <v>0</v>
      </c>
      <c r="F10" s="292">
        <v>0</v>
      </c>
      <c r="G10" s="291">
        <v>0</v>
      </c>
    </row>
    <row r="11" spans="1:7" x14ac:dyDescent="0.2">
      <c r="A11" s="290" t="s">
        <v>49</v>
      </c>
      <c r="B11" s="3"/>
      <c r="C11" s="291">
        <v>0</v>
      </c>
      <c r="D11" s="292">
        <v>654</v>
      </c>
      <c r="E11" s="291">
        <v>758</v>
      </c>
      <c r="F11" s="292">
        <v>0</v>
      </c>
      <c r="G11" s="291">
        <v>0</v>
      </c>
    </row>
    <row r="12" spans="1:7" x14ac:dyDescent="0.2">
      <c r="A12" s="280" t="s">
        <v>50</v>
      </c>
      <c r="B12" s="3"/>
      <c r="C12" s="293">
        <f>C18+C19</f>
        <v>0</v>
      </c>
      <c r="D12" s="294">
        <f>D18+D19</f>
        <v>0</v>
      </c>
      <c r="E12" s="293">
        <f>E18+E19</f>
        <v>0</v>
      </c>
      <c r="F12" s="294">
        <f>F18+F19</f>
        <v>0</v>
      </c>
      <c r="G12" s="293">
        <f>G18+G19</f>
        <v>0</v>
      </c>
    </row>
    <row r="13" spans="1:7" x14ac:dyDescent="0.2">
      <c r="A13" s="281" t="s">
        <v>396</v>
      </c>
      <c r="B13" s="3"/>
      <c r="C13" s="295"/>
      <c r="D13" s="296"/>
      <c r="E13" s="295"/>
      <c r="F13" s="296"/>
      <c r="G13" s="295"/>
    </row>
    <row r="14" spans="1:7" x14ac:dyDescent="0.2">
      <c r="A14" s="281" t="s">
        <v>48</v>
      </c>
      <c r="B14" s="3"/>
      <c r="C14" s="291">
        <v>0</v>
      </c>
      <c r="D14" s="292">
        <v>0</v>
      </c>
      <c r="E14" s="291">
        <v>0</v>
      </c>
      <c r="F14" s="292">
        <v>0</v>
      </c>
      <c r="G14" s="291">
        <v>0</v>
      </c>
    </row>
    <row r="15" spans="1:7" x14ac:dyDescent="0.2">
      <c r="A15" s="281" t="s">
        <v>49</v>
      </c>
      <c r="B15" s="3"/>
      <c r="C15" s="291">
        <v>0</v>
      </c>
      <c r="D15" s="292">
        <v>0</v>
      </c>
      <c r="E15" s="291">
        <v>0</v>
      </c>
      <c r="F15" s="292">
        <v>0</v>
      </c>
      <c r="G15" s="291">
        <v>0</v>
      </c>
    </row>
    <row r="16" spans="1:7" x14ac:dyDescent="0.2">
      <c r="A16" s="280" t="s">
        <v>51</v>
      </c>
      <c r="B16" s="3"/>
      <c r="C16" s="293">
        <v>0</v>
      </c>
      <c r="D16" s="294">
        <v>0</v>
      </c>
      <c r="E16" s="293">
        <v>0</v>
      </c>
      <c r="F16" s="294">
        <v>0</v>
      </c>
      <c r="G16" s="293">
        <v>0</v>
      </c>
    </row>
    <row r="17" spans="1:7" x14ac:dyDescent="0.2">
      <c r="A17" s="281" t="s">
        <v>397</v>
      </c>
      <c r="B17" s="4">
        <v>1.1000000000000001</v>
      </c>
      <c r="C17" s="287"/>
      <c r="D17" s="288"/>
      <c r="E17" s="287"/>
      <c r="F17" s="2"/>
      <c r="G17" s="287"/>
    </row>
    <row r="18" spans="1:7" x14ac:dyDescent="0.2">
      <c r="A18" s="290" t="s">
        <v>48</v>
      </c>
      <c r="B18" s="3"/>
      <c r="C18" s="291">
        <v>0</v>
      </c>
      <c r="D18" s="292">
        <v>0</v>
      </c>
      <c r="E18" s="291">
        <v>0</v>
      </c>
      <c r="F18" s="292">
        <v>0</v>
      </c>
      <c r="G18" s="291">
        <v>0</v>
      </c>
    </row>
    <row r="19" spans="1:7" x14ac:dyDescent="0.2">
      <c r="A19" s="290" t="s">
        <v>49</v>
      </c>
      <c r="B19" s="3"/>
      <c r="C19" s="291">
        <v>0</v>
      </c>
      <c r="D19" s="292">
        <v>0</v>
      </c>
      <c r="E19" s="291">
        <v>0</v>
      </c>
      <c r="F19" s="292">
        <v>0</v>
      </c>
      <c r="G19" s="291">
        <v>0</v>
      </c>
    </row>
    <row r="20" spans="1:7" x14ac:dyDescent="0.2">
      <c r="A20" s="280" t="s">
        <v>50</v>
      </c>
      <c r="B20" s="3"/>
      <c r="C20" s="293">
        <f>C10+C11</f>
        <v>0</v>
      </c>
      <c r="D20" s="294">
        <f>D10+D11</f>
        <v>654</v>
      </c>
      <c r="E20" s="293">
        <f>E10+E11</f>
        <v>758</v>
      </c>
      <c r="F20" s="294">
        <f>F10+F11</f>
        <v>0</v>
      </c>
      <c r="G20" s="293">
        <f>G10+G11</f>
        <v>0</v>
      </c>
    </row>
    <row r="21" spans="1:7" x14ac:dyDescent="0.2">
      <c r="A21" s="281" t="s">
        <v>450</v>
      </c>
      <c r="B21" s="2" t="s">
        <v>452</v>
      </c>
      <c r="C21" s="295"/>
      <c r="D21" s="296"/>
      <c r="E21" s="295"/>
      <c r="F21" s="296"/>
      <c r="G21" s="295"/>
    </row>
    <row r="22" spans="1:7" x14ac:dyDescent="0.2">
      <c r="A22" s="289" t="s">
        <v>48</v>
      </c>
      <c r="B22" s="3"/>
      <c r="C22" s="291">
        <v>0</v>
      </c>
      <c r="D22" s="292">
        <v>0</v>
      </c>
      <c r="E22" s="291">
        <v>0</v>
      </c>
      <c r="F22" s="292">
        <v>0</v>
      </c>
      <c r="G22" s="291">
        <v>0</v>
      </c>
    </row>
    <row r="23" spans="1:7" x14ac:dyDescent="0.2">
      <c r="A23" s="289" t="s">
        <v>49</v>
      </c>
      <c r="B23" s="3"/>
      <c r="C23" s="291">
        <v>0</v>
      </c>
      <c r="D23" s="292">
        <v>0</v>
      </c>
      <c r="E23" s="291">
        <v>0</v>
      </c>
      <c r="F23" s="292">
        <v>0</v>
      </c>
      <c r="G23" s="291">
        <v>0</v>
      </c>
    </row>
    <row r="24" spans="1:7" x14ac:dyDescent="0.2">
      <c r="A24" s="280" t="s">
        <v>51</v>
      </c>
      <c r="B24" s="3"/>
      <c r="C24" s="293">
        <v>0</v>
      </c>
      <c r="D24" s="294">
        <v>0</v>
      </c>
      <c r="E24" s="293">
        <v>0</v>
      </c>
      <c r="F24" s="294">
        <v>0</v>
      </c>
      <c r="G24" s="293">
        <v>0</v>
      </c>
    </row>
    <row r="25" spans="1:7" ht="24.95" customHeight="1" x14ac:dyDescent="0.2">
      <c r="A25" s="289" t="s">
        <v>399</v>
      </c>
      <c r="B25" s="2" t="s">
        <v>453</v>
      </c>
      <c r="C25" s="287"/>
      <c r="D25" s="288"/>
      <c r="E25" s="287"/>
      <c r="F25" s="2"/>
      <c r="G25" s="287"/>
    </row>
    <row r="26" spans="1:7" x14ac:dyDescent="0.2">
      <c r="A26" s="290" t="s">
        <v>48</v>
      </c>
      <c r="B26" s="3"/>
      <c r="C26" s="291">
        <v>0</v>
      </c>
      <c r="D26" s="292">
        <f>700+12995+300</f>
        <v>13995</v>
      </c>
      <c r="E26" s="291">
        <f>700+13190+305</f>
        <v>14195</v>
      </c>
      <c r="F26" s="292">
        <f>350+13025+309</f>
        <v>13684</v>
      </c>
      <c r="G26" s="291">
        <f>13233+314</f>
        <v>13547</v>
      </c>
    </row>
    <row r="27" spans="1:7" x14ac:dyDescent="0.2">
      <c r="A27" s="290" t="s">
        <v>49</v>
      </c>
      <c r="B27" s="3"/>
      <c r="C27" s="291">
        <v>0</v>
      </c>
      <c r="D27" s="292">
        <v>8</v>
      </c>
      <c r="E27" s="291">
        <f>5+275</f>
        <v>280</v>
      </c>
      <c r="F27" s="292">
        <f>3+196</f>
        <v>199</v>
      </c>
      <c r="G27" s="291">
        <v>288</v>
      </c>
    </row>
    <row r="28" spans="1:7" x14ac:dyDescent="0.2">
      <c r="A28" s="280" t="s">
        <v>50</v>
      </c>
      <c r="B28" s="3"/>
      <c r="C28" s="293">
        <f>C26+C27</f>
        <v>0</v>
      </c>
      <c r="D28" s="294">
        <f>D26+D27</f>
        <v>14003</v>
      </c>
      <c r="E28" s="293">
        <f>E26+E27</f>
        <v>14475</v>
      </c>
      <c r="F28" s="294">
        <f>F26+F27</f>
        <v>13883</v>
      </c>
      <c r="G28" s="293">
        <f>G26+G27</f>
        <v>13835</v>
      </c>
    </row>
    <row r="29" spans="1:7" x14ac:dyDescent="0.2">
      <c r="A29" s="289" t="s">
        <v>438</v>
      </c>
      <c r="B29" s="4">
        <v>1.2</v>
      </c>
      <c r="C29" s="287"/>
      <c r="D29" s="288"/>
      <c r="E29" s="287"/>
      <c r="F29" s="2"/>
      <c r="G29" s="287"/>
    </row>
    <row r="30" spans="1:7" x14ac:dyDescent="0.2">
      <c r="A30" s="290" t="s">
        <v>48</v>
      </c>
      <c r="B30" s="3"/>
      <c r="C30" s="291">
        <v>0</v>
      </c>
      <c r="D30" s="292">
        <v>0</v>
      </c>
      <c r="E30" s="291">
        <v>0</v>
      </c>
      <c r="F30" s="292">
        <v>0</v>
      </c>
      <c r="G30" s="291">
        <v>0</v>
      </c>
    </row>
    <row r="31" spans="1:7" x14ac:dyDescent="0.2">
      <c r="A31" s="290" t="s">
        <v>49</v>
      </c>
      <c r="B31" s="3"/>
      <c r="C31" s="291">
        <v>0</v>
      </c>
      <c r="D31" s="292">
        <v>3898</v>
      </c>
      <c r="E31" s="291">
        <v>0</v>
      </c>
      <c r="F31" s="292">
        <v>0</v>
      </c>
      <c r="G31" s="291">
        <v>0</v>
      </c>
    </row>
    <row r="32" spans="1:7" x14ac:dyDescent="0.2">
      <c r="A32" s="280" t="s">
        <v>50</v>
      </c>
      <c r="B32" s="3"/>
      <c r="C32" s="293">
        <f>C30+C31</f>
        <v>0</v>
      </c>
      <c r="D32" s="294">
        <f>D30+D31</f>
        <v>3898</v>
      </c>
      <c r="E32" s="293">
        <f>E30+E31</f>
        <v>0</v>
      </c>
      <c r="F32" s="294">
        <f>F30+F31</f>
        <v>0</v>
      </c>
      <c r="G32" s="293">
        <f>G30+G31</f>
        <v>0</v>
      </c>
    </row>
    <row r="33" spans="1:7" x14ac:dyDescent="0.2">
      <c r="A33" s="289" t="s">
        <v>9</v>
      </c>
      <c r="B33" s="5"/>
      <c r="C33" s="291">
        <f t="shared" ref="C33:G34" si="0">C10+C30+C18+C6++C26</f>
        <v>0</v>
      </c>
      <c r="D33" s="292">
        <f t="shared" si="0"/>
        <v>15217</v>
      </c>
      <c r="E33" s="291">
        <f t="shared" si="0"/>
        <v>15435</v>
      </c>
      <c r="F33" s="292">
        <f t="shared" si="0"/>
        <v>13684</v>
      </c>
      <c r="G33" s="291">
        <f t="shared" si="0"/>
        <v>13547</v>
      </c>
    </row>
    <row r="34" spans="1:7" x14ac:dyDescent="0.2">
      <c r="A34" s="289" t="s">
        <v>1</v>
      </c>
      <c r="B34" s="5"/>
      <c r="C34" s="291">
        <f t="shared" si="0"/>
        <v>0</v>
      </c>
      <c r="D34" s="292">
        <f t="shared" si="0"/>
        <v>4560</v>
      </c>
      <c r="E34" s="291">
        <f t="shared" si="0"/>
        <v>1038</v>
      </c>
      <c r="F34" s="292">
        <f t="shared" si="0"/>
        <v>199</v>
      </c>
      <c r="G34" s="291">
        <f t="shared" si="0"/>
        <v>288</v>
      </c>
    </row>
    <row r="35" spans="1:7" x14ac:dyDescent="0.2">
      <c r="A35" s="297" t="s">
        <v>51</v>
      </c>
      <c r="B35" s="6"/>
      <c r="C35" s="293">
        <f>C33+C34</f>
        <v>0</v>
      </c>
      <c r="D35" s="294">
        <f t="shared" ref="D35:G35" si="1">D33+D34</f>
        <v>19777</v>
      </c>
      <c r="E35" s="293">
        <f t="shared" si="1"/>
        <v>16473</v>
      </c>
      <c r="F35" s="294">
        <f t="shared" si="1"/>
        <v>13883</v>
      </c>
      <c r="G35" s="293">
        <f t="shared" si="1"/>
        <v>13835</v>
      </c>
    </row>
    <row r="36" spans="1:7" ht="15" customHeight="1" x14ac:dyDescent="0.2">
      <c r="A36" s="298" t="s">
        <v>392</v>
      </c>
      <c r="B36" s="298"/>
      <c r="C36" s="298"/>
      <c r="D36" s="298"/>
      <c r="E36" s="298"/>
      <c r="F36" s="298"/>
      <c r="G36" s="298"/>
    </row>
    <row r="37" spans="1:7" ht="24.95" customHeight="1" x14ac:dyDescent="0.2">
      <c r="A37" s="279" t="s">
        <v>52</v>
      </c>
      <c r="B37" s="279"/>
      <c r="C37" s="279"/>
      <c r="E37" s="279"/>
      <c r="G37" s="279"/>
    </row>
    <row r="38" spans="1:7" x14ac:dyDescent="0.2">
      <c r="A38" s="279" t="s">
        <v>53</v>
      </c>
      <c r="B38" s="279"/>
      <c r="C38" s="279"/>
      <c r="E38" s="279"/>
      <c r="G38" s="279"/>
    </row>
    <row r="39" spans="1:7" ht="35.1" customHeight="1" x14ac:dyDescent="0.2">
      <c r="A39" s="299" t="s">
        <v>454</v>
      </c>
      <c r="B39" s="299"/>
      <c r="C39" s="299"/>
      <c r="D39" s="299"/>
      <c r="E39" s="299"/>
      <c r="F39" s="299"/>
      <c r="G39" s="299"/>
    </row>
    <row r="40" spans="1:7" ht="24.95" customHeight="1" x14ac:dyDescent="0.2">
      <c r="A40" s="279" t="s">
        <v>455</v>
      </c>
      <c r="B40" s="279"/>
      <c r="C40" s="279"/>
      <c r="E40" s="279"/>
      <c r="G40" s="279"/>
    </row>
    <row r="41" spans="1:7" ht="24.95" customHeight="1" x14ac:dyDescent="0.2">
      <c r="A41" s="300" t="s">
        <v>456</v>
      </c>
      <c r="B41" s="300"/>
      <c r="C41" s="300"/>
      <c r="D41" s="300"/>
      <c r="E41" s="300"/>
      <c r="F41" s="300"/>
      <c r="G41" s="300"/>
    </row>
    <row r="42" spans="1:7" ht="24.95" customHeight="1" x14ac:dyDescent="0.2">
      <c r="A42" s="279" t="s">
        <v>400</v>
      </c>
      <c r="B42" s="279"/>
      <c r="C42" s="279"/>
      <c r="E42" s="279"/>
      <c r="G42" s="279"/>
    </row>
    <row r="43" spans="1:7" ht="11.25" customHeight="1" x14ac:dyDescent="0.2">
      <c r="A43" s="279" t="s">
        <v>457</v>
      </c>
      <c r="B43" s="279"/>
      <c r="C43" s="279"/>
      <c r="E43" s="279"/>
      <c r="G43" s="279"/>
    </row>
  </sheetData>
  <pageMargins left="1.4566929133858268" right="1.4566929133858268" top="0.98425196850393704" bottom="1.0629921259842521" header="0.51181102362204722" footer="0.51181102362204722"/>
  <pageSetup paperSize="9" scale="97"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97"/>
  <sheetViews>
    <sheetView showGridLines="0" topLeftCell="A73" workbookViewId="0">
      <selection activeCell="C103" sqref="C103"/>
    </sheetView>
  </sheetViews>
  <sheetFormatPr defaultColWidth="9.140625" defaultRowHeight="11.25" customHeight="1" outlineLevelRow="1" x14ac:dyDescent="0.25"/>
  <cols>
    <col min="1" max="1" width="32.140625" style="301" customWidth="1"/>
    <col min="2" max="2" width="11.42578125" style="301" customWidth="1"/>
    <col min="3" max="6" width="8.7109375" style="301" customWidth="1"/>
    <col min="7" max="16384" width="9.140625" style="301"/>
  </cols>
  <sheetData>
    <row r="1" spans="1:6" ht="11.25" customHeight="1" x14ac:dyDescent="0.25">
      <c r="A1" s="7" t="s">
        <v>54</v>
      </c>
      <c r="B1" s="8"/>
      <c r="D1" s="302"/>
    </row>
    <row r="2" spans="1:6" x14ac:dyDescent="0.2">
      <c r="A2" s="303"/>
      <c r="B2" s="304" t="s">
        <v>0</v>
      </c>
      <c r="C2" s="305" t="s">
        <v>394</v>
      </c>
      <c r="D2" s="304" t="s">
        <v>56</v>
      </c>
      <c r="E2" s="304" t="s">
        <v>57</v>
      </c>
      <c r="F2" s="304" t="s">
        <v>58</v>
      </c>
    </row>
    <row r="3" spans="1:6" ht="15" customHeight="1" x14ac:dyDescent="0.2">
      <c r="A3" s="306" t="s">
        <v>402</v>
      </c>
      <c r="B3" s="306"/>
      <c r="C3" s="306"/>
      <c r="D3" s="306"/>
      <c r="E3" s="306"/>
      <c r="F3" s="306"/>
    </row>
    <row r="4" spans="1:6" x14ac:dyDescent="0.2">
      <c r="A4" s="307" t="s">
        <v>59</v>
      </c>
      <c r="B4" s="14"/>
      <c r="C4" s="13"/>
      <c r="D4" s="14"/>
      <c r="E4" s="14"/>
      <c r="F4" s="14"/>
    </row>
    <row r="5" spans="1:6" x14ac:dyDescent="0.2">
      <c r="A5" s="307" t="s">
        <v>60</v>
      </c>
      <c r="B5" s="15">
        <v>83012</v>
      </c>
      <c r="C5" s="13">
        <v>79251</v>
      </c>
      <c r="D5" s="16">
        <v>66512</v>
      </c>
      <c r="E5" s="16">
        <v>64357</v>
      </c>
      <c r="F5" s="16">
        <v>63619</v>
      </c>
    </row>
    <row r="6" spans="1:6" x14ac:dyDescent="0.2">
      <c r="A6" s="308" t="s">
        <v>61</v>
      </c>
      <c r="B6" s="15">
        <v>7655</v>
      </c>
      <c r="C6" s="13">
        <v>3281</v>
      </c>
      <c r="D6" s="17">
        <v>3292</v>
      </c>
      <c r="E6" s="17">
        <v>3296</v>
      </c>
      <c r="F6" s="17">
        <v>3296</v>
      </c>
    </row>
    <row r="7" spans="1:6" x14ac:dyDescent="0.2">
      <c r="A7" s="309" t="s">
        <v>62</v>
      </c>
      <c r="B7" s="15">
        <v>12602.25</v>
      </c>
      <c r="C7" s="13">
        <v>13049.25</v>
      </c>
      <c r="D7" s="17">
        <v>12128.25</v>
      </c>
      <c r="E7" s="17">
        <v>8523.75</v>
      </c>
      <c r="F7" s="17">
        <v>8035.5</v>
      </c>
    </row>
    <row r="8" spans="1:6" x14ac:dyDescent="0.2">
      <c r="A8" s="310" t="s">
        <v>63</v>
      </c>
      <c r="B8" s="18">
        <v>103269.25</v>
      </c>
      <c r="C8" s="19">
        <v>95581.25</v>
      </c>
      <c r="D8" s="18">
        <v>81932.25</v>
      </c>
      <c r="E8" s="18">
        <v>76176.75</v>
      </c>
      <c r="F8" s="18">
        <v>74950.5</v>
      </c>
    </row>
    <row r="9" spans="1:6" ht="24.95" customHeight="1" x14ac:dyDescent="0.2">
      <c r="A9" s="306" t="s">
        <v>401</v>
      </c>
      <c r="B9" s="306"/>
      <c r="C9" s="306"/>
      <c r="D9" s="306"/>
      <c r="E9" s="306"/>
      <c r="F9" s="306"/>
    </row>
    <row r="10" spans="1:6" x14ac:dyDescent="0.2">
      <c r="A10" s="309" t="s">
        <v>59</v>
      </c>
      <c r="B10" s="12"/>
      <c r="C10" s="13"/>
      <c r="D10" s="15"/>
      <c r="E10" s="15"/>
      <c r="F10" s="15"/>
    </row>
    <row r="11" spans="1:6" x14ac:dyDescent="0.2">
      <c r="A11" s="309" t="s">
        <v>60</v>
      </c>
      <c r="B11" s="12">
        <v>72709</v>
      </c>
      <c r="C11" s="13">
        <v>69736</v>
      </c>
      <c r="D11" s="12">
        <v>64185</v>
      </c>
      <c r="E11" s="12">
        <v>65232</v>
      </c>
      <c r="F11" s="12">
        <v>56440</v>
      </c>
    </row>
    <row r="12" spans="1:6" x14ac:dyDescent="0.2">
      <c r="A12" s="308" t="s">
        <v>61</v>
      </c>
      <c r="B12" s="15">
        <v>5416</v>
      </c>
      <c r="C12" s="13">
        <v>4826</v>
      </c>
      <c r="D12" s="12">
        <v>4602</v>
      </c>
      <c r="E12" s="12">
        <v>4598</v>
      </c>
      <c r="F12" s="12">
        <v>4598</v>
      </c>
    </row>
    <row r="13" spans="1:6" x14ac:dyDescent="0.2">
      <c r="A13" s="309" t="s">
        <v>64</v>
      </c>
      <c r="B13" s="12">
        <v>4200.75</v>
      </c>
      <c r="C13" s="13">
        <v>4349.75</v>
      </c>
      <c r="D13" s="12">
        <v>4042.75</v>
      </c>
      <c r="E13" s="12">
        <v>2841.25</v>
      </c>
      <c r="F13" s="12">
        <v>2678.5</v>
      </c>
    </row>
    <row r="14" spans="1:6" x14ac:dyDescent="0.2">
      <c r="A14" s="310" t="s">
        <v>65</v>
      </c>
      <c r="B14" s="20">
        <v>82325.75</v>
      </c>
      <c r="C14" s="21">
        <v>78911.75</v>
      </c>
      <c r="D14" s="20">
        <v>72829.75</v>
      </c>
      <c r="E14" s="20">
        <v>72671.25</v>
      </c>
      <c r="F14" s="20">
        <v>63716.5</v>
      </c>
    </row>
    <row r="15" spans="1:6" ht="15" customHeight="1" x14ac:dyDescent="0.2">
      <c r="A15" s="306" t="s">
        <v>66</v>
      </c>
      <c r="B15" s="306"/>
      <c r="C15" s="306"/>
      <c r="D15" s="306"/>
      <c r="E15" s="306"/>
      <c r="F15" s="306"/>
    </row>
    <row r="16" spans="1:6" x14ac:dyDescent="0.2">
      <c r="A16" s="309" t="s">
        <v>59</v>
      </c>
      <c r="B16" s="12"/>
      <c r="C16" s="13"/>
      <c r="D16" s="15"/>
      <c r="E16" s="15"/>
      <c r="F16" s="15"/>
    </row>
    <row r="17" spans="1:6" x14ac:dyDescent="0.2">
      <c r="A17" s="308" t="s">
        <v>61</v>
      </c>
      <c r="B17" s="15">
        <v>149529</v>
      </c>
      <c r="C17" s="13">
        <v>148686</v>
      </c>
      <c r="D17" s="12">
        <v>153147</v>
      </c>
      <c r="E17" s="12">
        <v>157742</v>
      </c>
      <c r="F17" s="12">
        <v>162486</v>
      </c>
    </row>
    <row r="18" spans="1:6" x14ac:dyDescent="0.2">
      <c r="A18" s="311" t="s">
        <v>68</v>
      </c>
      <c r="B18" s="20">
        <v>149529</v>
      </c>
      <c r="C18" s="21">
        <v>148686</v>
      </c>
      <c r="D18" s="20">
        <v>153147</v>
      </c>
      <c r="E18" s="20">
        <v>157742</v>
      </c>
      <c r="F18" s="20">
        <v>162486</v>
      </c>
    </row>
    <row r="19" spans="1:6" x14ac:dyDescent="0.2">
      <c r="A19" s="312" t="s">
        <v>69</v>
      </c>
      <c r="B19" s="220"/>
      <c r="C19" s="220"/>
      <c r="D19" s="220"/>
      <c r="E19" s="220"/>
      <c r="F19" s="220"/>
    </row>
    <row r="20" spans="1:6" x14ac:dyDescent="0.2">
      <c r="A20" s="313" t="s">
        <v>70</v>
      </c>
      <c r="B20" s="22"/>
      <c r="C20" s="23"/>
      <c r="D20" s="22"/>
      <c r="E20" s="22"/>
      <c r="F20" s="22"/>
    </row>
    <row r="21" spans="1:6" x14ac:dyDescent="0.2">
      <c r="A21" s="313" t="s">
        <v>71</v>
      </c>
      <c r="B21" s="22"/>
      <c r="C21" s="23"/>
      <c r="D21" s="22"/>
      <c r="E21" s="22"/>
      <c r="F21" s="22"/>
    </row>
    <row r="22" spans="1:6" x14ac:dyDescent="0.2">
      <c r="A22" s="314" t="s">
        <v>72</v>
      </c>
      <c r="B22" s="16">
        <v>9115</v>
      </c>
      <c r="C22" s="23">
        <v>8871</v>
      </c>
      <c r="D22" s="16">
        <v>8998</v>
      </c>
      <c r="E22" s="16">
        <v>7870</v>
      </c>
      <c r="F22" s="16">
        <v>7479</v>
      </c>
    </row>
    <row r="23" spans="1:6" x14ac:dyDescent="0.2">
      <c r="A23" s="314" t="s">
        <v>73</v>
      </c>
      <c r="B23" s="16">
        <v>18220</v>
      </c>
      <c r="C23" s="23">
        <v>13226</v>
      </c>
      <c r="D23" s="16">
        <v>8450</v>
      </c>
      <c r="E23" s="16">
        <v>8826</v>
      </c>
      <c r="F23" s="16">
        <v>8958</v>
      </c>
    </row>
    <row r="24" spans="1:6" x14ac:dyDescent="0.2">
      <c r="A24" s="314" t="s">
        <v>74</v>
      </c>
      <c r="B24" s="22">
        <v>15454</v>
      </c>
      <c r="C24" s="23">
        <v>16344</v>
      </c>
      <c r="D24" s="16">
        <v>16588</v>
      </c>
      <c r="E24" s="16">
        <v>16821</v>
      </c>
      <c r="F24" s="16">
        <v>17071</v>
      </c>
    </row>
    <row r="25" spans="1:6" x14ac:dyDescent="0.2">
      <c r="A25" s="314" t="s">
        <v>75</v>
      </c>
      <c r="B25" s="16">
        <v>42</v>
      </c>
      <c r="C25" s="23">
        <v>43</v>
      </c>
      <c r="D25" s="16">
        <v>43</v>
      </c>
      <c r="E25" s="16">
        <v>43</v>
      </c>
      <c r="F25" s="16">
        <v>44</v>
      </c>
    </row>
    <row r="26" spans="1:6" x14ac:dyDescent="0.2">
      <c r="A26" s="314" t="s">
        <v>76</v>
      </c>
      <c r="B26" s="22">
        <v>5861</v>
      </c>
      <c r="C26" s="23">
        <v>3101</v>
      </c>
      <c r="D26" s="16">
        <v>3148</v>
      </c>
      <c r="E26" s="16">
        <v>3192</v>
      </c>
      <c r="F26" s="16">
        <v>3240</v>
      </c>
    </row>
    <row r="27" spans="1:6" ht="59.25" customHeight="1" x14ac:dyDescent="0.2">
      <c r="A27" s="314" t="s">
        <v>436</v>
      </c>
      <c r="B27" s="16">
        <v>0</v>
      </c>
      <c r="C27" s="23">
        <v>0</v>
      </c>
      <c r="D27" s="16">
        <v>1386</v>
      </c>
      <c r="E27" s="16">
        <v>1406</v>
      </c>
      <c r="F27" s="16">
        <v>1427</v>
      </c>
    </row>
    <row r="28" spans="1:6" s="316" customFormat="1" ht="59.25" customHeight="1" x14ac:dyDescent="0.2">
      <c r="A28" s="315" t="s">
        <v>435</v>
      </c>
      <c r="B28" s="16">
        <v>4195</v>
      </c>
      <c r="C28" s="23">
        <v>4245</v>
      </c>
      <c r="D28" s="16">
        <v>0</v>
      </c>
      <c r="E28" s="16">
        <v>0</v>
      </c>
      <c r="F28" s="16">
        <v>0</v>
      </c>
    </row>
    <row r="29" spans="1:6" s="316" customFormat="1" ht="60" customHeight="1" x14ac:dyDescent="0.2">
      <c r="A29" s="315" t="s">
        <v>437</v>
      </c>
      <c r="B29" s="16">
        <v>1537</v>
      </c>
      <c r="C29" s="23">
        <v>1558</v>
      </c>
      <c r="D29" s="16">
        <v>158</v>
      </c>
      <c r="E29" s="16">
        <v>0</v>
      </c>
      <c r="F29" s="16">
        <v>0</v>
      </c>
    </row>
    <row r="30" spans="1:6" s="316" customFormat="1" x14ac:dyDescent="0.2">
      <c r="A30" s="315" t="s">
        <v>77</v>
      </c>
      <c r="B30" s="16">
        <v>0</v>
      </c>
      <c r="C30" s="23">
        <v>813</v>
      </c>
      <c r="D30" s="16">
        <v>825</v>
      </c>
      <c r="E30" s="16">
        <v>0</v>
      </c>
      <c r="F30" s="16">
        <v>0</v>
      </c>
    </row>
    <row r="31" spans="1:6" s="316" customFormat="1" x14ac:dyDescent="0.2">
      <c r="A31" s="315" t="s">
        <v>78</v>
      </c>
      <c r="B31" s="16">
        <v>9692</v>
      </c>
      <c r="C31" s="23">
        <v>8959</v>
      </c>
      <c r="D31" s="16">
        <v>8361</v>
      </c>
      <c r="E31" s="16">
        <v>6254</v>
      </c>
      <c r="F31" s="16">
        <v>3367</v>
      </c>
    </row>
    <row r="32" spans="1:6" s="316" customFormat="1" ht="23.1" customHeight="1" x14ac:dyDescent="0.2">
      <c r="A32" s="315" t="s">
        <v>433</v>
      </c>
      <c r="B32" s="16">
        <v>4235</v>
      </c>
      <c r="C32" s="23">
        <v>4294</v>
      </c>
      <c r="D32" s="16">
        <v>0</v>
      </c>
      <c r="E32" s="16">
        <v>0</v>
      </c>
      <c r="F32" s="16">
        <v>0</v>
      </c>
    </row>
    <row r="33" spans="1:6" s="316" customFormat="1" x14ac:dyDescent="0.2">
      <c r="A33" s="315" t="s">
        <v>79</v>
      </c>
      <c r="B33" s="16">
        <v>1715</v>
      </c>
      <c r="C33" s="23">
        <v>1747</v>
      </c>
      <c r="D33" s="16">
        <v>1773</v>
      </c>
      <c r="E33" s="16">
        <v>1799</v>
      </c>
      <c r="F33" s="16">
        <v>1826</v>
      </c>
    </row>
    <row r="34" spans="1:6" s="316" customFormat="1" x14ac:dyDescent="0.2">
      <c r="A34" s="315" t="s">
        <v>80</v>
      </c>
      <c r="B34" s="16">
        <v>339</v>
      </c>
      <c r="C34" s="23">
        <v>347</v>
      </c>
      <c r="D34" s="16">
        <v>352</v>
      </c>
      <c r="E34" s="16">
        <v>357</v>
      </c>
      <c r="F34" s="16">
        <v>362</v>
      </c>
    </row>
    <row r="35" spans="1:6" s="316" customFormat="1" x14ac:dyDescent="0.2">
      <c r="A35" s="315" t="s">
        <v>81</v>
      </c>
      <c r="B35" s="16">
        <v>977</v>
      </c>
      <c r="C35" s="23">
        <v>998</v>
      </c>
      <c r="D35" s="16">
        <v>1008</v>
      </c>
      <c r="E35" s="16">
        <v>1022</v>
      </c>
      <c r="F35" s="16">
        <v>1037</v>
      </c>
    </row>
    <row r="36" spans="1:6" s="316" customFormat="1" x14ac:dyDescent="0.2">
      <c r="A36" s="315" t="s">
        <v>82</v>
      </c>
      <c r="B36" s="16">
        <v>326</v>
      </c>
      <c r="C36" s="23">
        <v>334</v>
      </c>
      <c r="D36" s="16">
        <v>339</v>
      </c>
      <c r="E36" s="16">
        <v>344</v>
      </c>
      <c r="F36" s="16">
        <v>349</v>
      </c>
    </row>
    <row r="37" spans="1:6" s="316" customFormat="1" x14ac:dyDescent="0.2">
      <c r="A37" s="315" t="s">
        <v>83</v>
      </c>
      <c r="B37" s="16">
        <v>1486</v>
      </c>
      <c r="C37" s="23">
        <v>1874</v>
      </c>
      <c r="D37" s="16">
        <v>1901</v>
      </c>
      <c r="E37" s="16">
        <v>1928</v>
      </c>
      <c r="F37" s="16">
        <v>1957</v>
      </c>
    </row>
    <row r="38" spans="1:6" s="316" customFormat="1" x14ac:dyDescent="0.2">
      <c r="A38" s="315" t="s">
        <v>432</v>
      </c>
      <c r="B38" s="16">
        <v>5070</v>
      </c>
      <c r="C38" s="23">
        <v>4412</v>
      </c>
      <c r="D38" s="16">
        <v>0</v>
      </c>
      <c r="E38" s="16">
        <v>0</v>
      </c>
      <c r="F38" s="16">
        <v>0</v>
      </c>
    </row>
    <row r="39" spans="1:6" s="316" customFormat="1" ht="56.25" customHeight="1" x14ac:dyDescent="0.2">
      <c r="A39" s="315" t="s">
        <v>434</v>
      </c>
      <c r="B39" s="16">
        <v>5004</v>
      </c>
      <c r="C39" s="23">
        <v>5331</v>
      </c>
      <c r="D39" s="16">
        <v>832</v>
      </c>
      <c r="E39" s="16">
        <v>0</v>
      </c>
      <c r="F39" s="16">
        <v>0</v>
      </c>
    </row>
    <row r="40" spans="1:6" s="316" customFormat="1" x14ac:dyDescent="0.2">
      <c r="A40" s="315" t="s">
        <v>84</v>
      </c>
      <c r="B40" s="16">
        <v>8299</v>
      </c>
      <c r="C40" s="23">
        <v>6378</v>
      </c>
      <c r="D40" s="16">
        <v>5742</v>
      </c>
      <c r="E40" s="16">
        <v>5798</v>
      </c>
      <c r="F40" s="16">
        <v>5400</v>
      </c>
    </row>
    <row r="41" spans="1:6" s="316" customFormat="1" x14ac:dyDescent="0.2">
      <c r="A41" s="315" t="s">
        <v>85</v>
      </c>
      <c r="B41" s="16">
        <v>5738</v>
      </c>
      <c r="C41" s="23">
        <v>9219</v>
      </c>
      <c r="D41" s="16">
        <v>9353</v>
      </c>
      <c r="E41" s="16">
        <v>9484</v>
      </c>
      <c r="F41" s="16">
        <v>9617</v>
      </c>
    </row>
    <row r="42" spans="1:6" s="316" customFormat="1" x14ac:dyDescent="0.2">
      <c r="A42" s="315" t="s">
        <v>86</v>
      </c>
      <c r="B42" s="16">
        <v>10758</v>
      </c>
      <c r="C42" s="23">
        <v>15023</v>
      </c>
      <c r="D42" s="16">
        <v>15249</v>
      </c>
      <c r="E42" s="16">
        <v>15112</v>
      </c>
      <c r="F42" s="16">
        <v>15351</v>
      </c>
    </row>
    <row r="43" spans="1:6" s="316" customFormat="1" x14ac:dyDescent="0.2">
      <c r="A43" s="315" t="s">
        <v>87</v>
      </c>
      <c r="B43" s="16"/>
      <c r="C43" s="23"/>
      <c r="D43" s="16"/>
      <c r="E43" s="16"/>
      <c r="F43" s="16"/>
    </row>
    <row r="44" spans="1:6" s="316" customFormat="1" x14ac:dyDescent="0.2">
      <c r="A44" s="315" t="s">
        <v>88</v>
      </c>
      <c r="B44" s="16">
        <v>20672</v>
      </c>
      <c r="C44" s="23">
        <v>20804</v>
      </c>
      <c r="D44" s="16">
        <v>19887</v>
      </c>
      <c r="E44" s="16">
        <v>18944</v>
      </c>
      <c r="F44" s="16">
        <v>18971</v>
      </c>
    </row>
    <row r="45" spans="1:6" s="316" customFormat="1" x14ac:dyDescent="0.2">
      <c r="A45" s="315" t="s">
        <v>89</v>
      </c>
      <c r="B45" s="16"/>
      <c r="C45" s="23"/>
      <c r="D45" s="16"/>
      <c r="E45" s="16"/>
      <c r="F45" s="16"/>
    </row>
    <row r="46" spans="1:6" s="316" customFormat="1" x14ac:dyDescent="0.2">
      <c r="A46" s="317" t="s">
        <v>90</v>
      </c>
      <c r="B46" s="16">
        <v>310</v>
      </c>
      <c r="C46" s="23">
        <v>310</v>
      </c>
      <c r="D46" s="16">
        <v>310</v>
      </c>
      <c r="E46" s="16">
        <v>310</v>
      </c>
      <c r="F46" s="16">
        <v>310</v>
      </c>
    </row>
    <row r="47" spans="1:6" s="316" customFormat="1" x14ac:dyDescent="0.2">
      <c r="A47" s="317" t="s">
        <v>91</v>
      </c>
      <c r="B47" s="16">
        <v>354</v>
      </c>
      <c r="C47" s="23">
        <v>20</v>
      </c>
      <c r="D47" s="16">
        <v>20</v>
      </c>
      <c r="E47" s="16">
        <v>20</v>
      </c>
      <c r="F47" s="16">
        <v>20</v>
      </c>
    </row>
    <row r="48" spans="1:6" s="316" customFormat="1" x14ac:dyDescent="0.2">
      <c r="A48" s="318" t="s">
        <v>67</v>
      </c>
      <c r="B48" s="16"/>
      <c r="C48" s="23"/>
      <c r="D48" s="16"/>
      <c r="E48" s="16"/>
      <c r="F48" s="16"/>
    </row>
    <row r="49" spans="1:6" s="316" customFormat="1" ht="22.5" customHeight="1" x14ac:dyDescent="0.2">
      <c r="A49" s="318" t="s">
        <v>92</v>
      </c>
      <c r="B49" s="16">
        <v>1039</v>
      </c>
      <c r="C49" s="23">
        <v>1039</v>
      </c>
      <c r="D49" s="16">
        <v>0</v>
      </c>
      <c r="E49" s="16">
        <v>0</v>
      </c>
      <c r="F49" s="16">
        <v>0</v>
      </c>
    </row>
    <row r="50" spans="1:6" s="316" customFormat="1" x14ac:dyDescent="0.2">
      <c r="A50" s="318" t="s">
        <v>93</v>
      </c>
      <c r="B50" s="16">
        <v>0</v>
      </c>
      <c r="C50" s="23">
        <v>0</v>
      </c>
      <c r="D50" s="16">
        <v>0</v>
      </c>
      <c r="E50" s="16">
        <v>0</v>
      </c>
      <c r="F50" s="16">
        <v>0</v>
      </c>
    </row>
    <row r="51" spans="1:6" s="316" customFormat="1" x14ac:dyDescent="0.2">
      <c r="A51" s="319" t="s">
        <v>94</v>
      </c>
      <c r="B51" s="20">
        <v>130438</v>
      </c>
      <c r="C51" s="21">
        <v>129290</v>
      </c>
      <c r="D51" s="20">
        <v>104723</v>
      </c>
      <c r="E51" s="20">
        <v>99530</v>
      </c>
      <c r="F51" s="20">
        <v>96786</v>
      </c>
    </row>
    <row r="52" spans="1:6" s="316" customFormat="1" x14ac:dyDescent="0.2">
      <c r="A52" s="312" t="s">
        <v>95</v>
      </c>
      <c r="B52" s="220"/>
      <c r="C52" s="220"/>
      <c r="D52" s="220"/>
      <c r="E52" s="220"/>
      <c r="F52" s="220"/>
    </row>
    <row r="53" spans="1:6" s="316" customFormat="1" x14ac:dyDescent="0.2">
      <c r="A53" s="318" t="s">
        <v>70</v>
      </c>
      <c r="B53" s="22"/>
      <c r="C53" s="23"/>
      <c r="D53" s="22"/>
      <c r="E53" s="22"/>
      <c r="F53" s="22"/>
    </row>
    <row r="54" spans="1:6" s="316" customFormat="1" x14ac:dyDescent="0.2">
      <c r="A54" s="318" t="s">
        <v>96</v>
      </c>
      <c r="B54" s="24"/>
      <c r="C54" s="23"/>
      <c r="D54" s="22"/>
      <c r="E54" s="22"/>
      <c r="F54" s="22"/>
    </row>
    <row r="55" spans="1:6" s="316" customFormat="1" x14ac:dyDescent="0.2">
      <c r="A55" s="318" t="s">
        <v>97</v>
      </c>
      <c r="B55" s="24"/>
      <c r="C55" s="23"/>
      <c r="D55" s="22"/>
      <c r="E55" s="22"/>
      <c r="F55" s="22"/>
    </row>
    <row r="56" spans="1:6" s="316" customFormat="1" x14ac:dyDescent="0.2">
      <c r="A56" s="318" t="s">
        <v>98</v>
      </c>
      <c r="B56" s="25">
        <v>229247</v>
      </c>
      <c r="C56" s="26">
        <v>243857</v>
      </c>
      <c r="D56" s="25">
        <v>253279</v>
      </c>
      <c r="E56" s="25">
        <v>252101</v>
      </c>
      <c r="F56" s="25">
        <v>255883</v>
      </c>
    </row>
    <row r="57" spans="1:6" s="316" customFormat="1" x14ac:dyDescent="0.2">
      <c r="A57" s="319" t="s">
        <v>99</v>
      </c>
      <c r="B57" s="20">
        <v>229247</v>
      </c>
      <c r="C57" s="21">
        <v>243857</v>
      </c>
      <c r="D57" s="20">
        <v>253279</v>
      </c>
      <c r="E57" s="20">
        <v>252101</v>
      </c>
      <c r="F57" s="20">
        <v>255883</v>
      </c>
    </row>
    <row r="58" spans="1:6" s="316" customFormat="1" x14ac:dyDescent="0.2">
      <c r="A58" s="320" t="s">
        <v>100</v>
      </c>
      <c r="B58" s="220"/>
      <c r="C58" s="220"/>
      <c r="D58" s="220"/>
      <c r="E58" s="220"/>
      <c r="F58" s="220"/>
    </row>
    <row r="59" spans="1:6" s="316" customFormat="1" x14ac:dyDescent="0.2">
      <c r="A59" s="315" t="s">
        <v>101</v>
      </c>
      <c r="B59" s="22"/>
      <c r="C59" s="23"/>
      <c r="D59" s="22"/>
      <c r="E59" s="22"/>
      <c r="F59" s="22"/>
    </row>
    <row r="60" spans="1:6" s="316" customFormat="1" ht="18.75" customHeight="1" x14ac:dyDescent="0.2">
      <c r="A60" s="315" t="s">
        <v>102</v>
      </c>
      <c r="B60" s="24"/>
      <c r="C60" s="23"/>
      <c r="D60" s="22"/>
      <c r="E60" s="22"/>
      <c r="F60" s="22"/>
    </row>
    <row r="61" spans="1:6" s="316" customFormat="1" x14ac:dyDescent="0.2">
      <c r="A61" s="315" t="s">
        <v>103</v>
      </c>
      <c r="B61" s="16">
        <v>50888</v>
      </c>
      <c r="C61" s="23">
        <v>49300</v>
      </c>
      <c r="D61" s="16">
        <v>0</v>
      </c>
      <c r="E61" s="16">
        <v>0</v>
      </c>
      <c r="F61" s="16">
        <v>0</v>
      </c>
    </row>
    <row r="62" spans="1:6" s="316" customFormat="1" x14ac:dyDescent="0.2">
      <c r="A62" s="315" t="s">
        <v>104</v>
      </c>
      <c r="B62" s="16">
        <v>74573</v>
      </c>
      <c r="C62" s="23">
        <v>81589</v>
      </c>
      <c r="D62" s="16">
        <v>16798</v>
      </c>
      <c r="E62" s="16">
        <v>0</v>
      </c>
      <c r="F62" s="16">
        <v>0</v>
      </c>
    </row>
    <row r="63" spans="1:6" s="316" customFormat="1" x14ac:dyDescent="0.2">
      <c r="A63" s="315" t="s">
        <v>105</v>
      </c>
      <c r="B63" s="16">
        <v>9762</v>
      </c>
      <c r="C63" s="23">
        <v>10457</v>
      </c>
      <c r="D63" s="16">
        <v>6521</v>
      </c>
      <c r="E63" s="16">
        <v>0</v>
      </c>
      <c r="F63" s="16">
        <v>0</v>
      </c>
    </row>
    <row r="64" spans="1:6" s="316" customFormat="1" x14ac:dyDescent="0.2">
      <c r="A64" s="319" t="s">
        <v>106</v>
      </c>
      <c r="B64" s="20">
        <v>135223</v>
      </c>
      <c r="C64" s="21">
        <v>141346</v>
      </c>
      <c r="D64" s="20">
        <v>23319</v>
      </c>
      <c r="E64" s="20">
        <v>0</v>
      </c>
      <c r="F64" s="20">
        <v>0</v>
      </c>
    </row>
    <row r="65" spans="1:6" s="316" customFormat="1" x14ac:dyDescent="0.2">
      <c r="A65" s="321" t="s">
        <v>107</v>
      </c>
      <c r="B65" s="205"/>
      <c r="C65" s="221"/>
      <c r="D65" s="221"/>
      <c r="E65" s="221"/>
      <c r="F65" s="221"/>
    </row>
    <row r="66" spans="1:6" s="316" customFormat="1" x14ac:dyDescent="0.2">
      <c r="A66" s="322" t="s">
        <v>70</v>
      </c>
      <c r="B66" s="12"/>
      <c r="C66" s="13"/>
      <c r="D66" s="15"/>
      <c r="E66" s="15"/>
      <c r="F66" s="15"/>
    </row>
    <row r="67" spans="1:6" s="316" customFormat="1" x14ac:dyDescent="0.2">
      <c r="A67" s="322" t="s">
        <v>102</v>
      </c>
      <c r="B67" s="12">
        <v>462771</v>
      </c>
      <c r="C67" s="27">
        <v>481863</v>
      </c>
      <c r="D67" s="12">
        <v>354583</v>
      </c>
      <c r="E67" s="12">
        <v>332357</v>
      </c>
      <c r="F67" s="12">
        <v>333368</v>
      </c>
    </row>
    <row r="68" spans="1:6" x14ac:dyDescent="0.2">
      <c r="A68" s="323" t="s">
        <v>108</v>
      </c>
      <c r="B68" s="12">
        <v>0</v>
      </c>
      <c r="C68" s="27">
        <v>0</v>
      </c>
      <c r="D68" s="12">
        <v>0</v>
      </c>
      <c r="E68" s="12">
        <v>0</v>
      </c>
      <c r="F68" s="12">
        <v>0</v>
      </c>
    </row>
    <row r="69" spans="1:6" x14ac:dyDescent="0.2">
      <c r="A69" s="309" t="s">
        <v>87</v>
      </c>
      <c r="B69" s="12">
        <v>20672</v>
      </c>
      <c r="C69" s="27">
        <v>20804</v>
      </c>
      <c r="D69" s="12">
        <v>19887</v>
      </c>
      <c r="E69" s="12">
        <v>18944</v>
      </c>
      <c r="F69" s="12">
        <v>18971</v>
      </c>
    </row>
    <row r="70" spans="1:6" x14ac:dyDescent="0.2">
      <c r="A70" s="323" t="s">
        <v>89</v>
      </c>
      <c r="B70" s="28">
        <v>664</v>
      </c>
      <c r="C70" s="27">
        <v>330</v>
      </c>
      <c r="D70" s="28">
        <v>330</v>
      </c>
      <c r="E70" s="28">
        <v>330</v>
      </c>
      <c r="F70" s="28">
        <v>330</v>
      </c>
    </row>
    <row r="71" spans="1:6" x14ac:dyDescent="0.2">
      <c r="A71" s="323" t="s">
        <v>67</v>
      </c>
      <c r="B71" s="28">
        <v>1039</v>
      </c>
      <c r="C71" s="27">
        <v>1039</v>
      </c>
      <c r="D71" s="28">
        <v>0</v>
      </c>
      <c r="E71" s="28">
        <v>0</v>
      </c>
      <c r="F71" s="28">
        <v>0</v>
      </c>
    </row>
    <row r="72" spans="1:6" x14ac:dyDescent="0.2">
      <c r="A72" s="309" t="s">
        <v>109</v>
      </c>
      <c r="B72" s="12">
        <v>9762</v>
      </c>
      <c r="C72" s="27">
        <v>10457</v>
      </c>
      <c r="D72" s="12">
        <v>6521</v>
      </c>
      <c r="E72" s="12">
        <v>0</v>
      </c>
      <c r="F72" s="12">
        <v>0</v>
      </c>
    </row>
    <row r="73" spans="1:6" x14ac:dyDescent="0.2">
      <c r="A73" s="323" t="s">
        <v>59</v>
      </c>
      <c r="B73" s="12"/>
      <c r="C73" s="27"/>
      <c r="D73" s="12"/>
      <c r="E73" s="12"/>
      <c r="F73" s="12"/>
    </row>
    <row r="74" spans="1:6" x14ac:dyDescent="0.2">
      <c r="A74" s="323" t="s">
        <v>60</v>
      </c>
      <c r="B74" s="12">
        <v>155721</v>
      </c>
      <c r="C74" s="27">
        <v>148987</v>
      </c>
      <c r="D74" s="12">
        <v>130697</v>
      </c>
      <c r="E74" s="12">
        <v>129589</v>
      </c>
      <c r="F74" s="12">
        <v>120059</v>
      </c>
    </row>
    <row r="75" spans="1:6" x14ac:dyDescent="0.2">
      <c r="A75" s="308" t="s">
        <v>110</v>
      </c>
      <c r="B75" s="12">
        <v>162600</v>
      </c>
      <c r="C75" s="27">
        <v>156793</v>
      </c>
      <c r="D75" s="12">
        <v>161041</v>
      </c>
      <c r="E75" s="12">
        <v>165636</v>
      </c>
      <c r="F75" s="12">
        <v>170380</v>
      </c>
    </row>
    <row r="76" spans="1:6" x14ac:dyDescent="0.2">
      <c r="A76" s="323" t="s">
        <v>67</v>
      </c>
      <c r="B76" s="12">
        <v>0</v>
      </c>
      <c r="C76" s="29">
        <v>0</v>
      </c>
      <c r="D76" s="12">
        <v>0</v>
      </c>
      <c r="E76" s="12">
        <v>0</v>
      </c>
      <c r="F76" s="12">
        <v>0</v>
      </c>
    </row>
    <row r="77" spans="1:6" x14ac:dyDescent="0.2">
      <c r="A77" s="323" t="s">
        <v>109</v>
      </c>
      <c r="B77" s="12">
        <v>16803</v>
      </c>
      <c r="C77" s="27">
        <v>17399</v>
      </c>
      <c r="D77" s="12">
        <v>16171</v>
      </c>
      <c r="E77" s="12">
        <v>11365</v>
      </c>
      <c r="F77" s="12">
        <v>10714</v>
      </c>
    </row>
    <row r="78" spans="1:6" x14ac:dyDescent="0.2">
      <c r="A78" s="324" t="s">
        <v>111</v>
      </c>
      <c r="B78" s="20">
        <v>830032</v>
      </c>
      <c r="C78" s="21">
        <v>837672</v>
      </c>
      <c r="D78" s="20">
        <v>689230</v>
      </c>
      <c r="E78" s="20">
        <v>658221</v>
      </c>
      <c r="F78" s="20">
        <v>653822</v>
      </c>
    </row>
    <row r="79" spans="1:6" ht="15" customHeight="1" outlineLevel="1" x14ac:dyDescent="0.2">
      <c r="A79" s="325" t="s">
        <v>113</v>
      </c>
      <c r="B79" s="325"/>
      <c r="C79" s="325"/>
      <c r="D79" s="325"/>
      <c r="E79" s="325"/>
      <c r="F79" s="325"/>
    </row>
    <row r="80" spans="1:6" ht="11.25" customHeight="1" outlineLevel="1" x14ac:dyDescent="0.2">
      <c r="A80" s="326" t="s">
        <v>114</v>
      </c>
      <c r="B80" s="31"/>
      <c r="C80" s="32"/>
      <c r="D80" s="31"/>
      <c r="E80" s="31"/>
      <c r="F80" s="31"/>
    </row>
    <row r="81" spans="1:6" ht="11.25" customHeight="1" outlineLevel="1" x14ac:dyDescent="0.2">
      <c r="A81" s="327" t="s">
        <v>69</v>
      </c>
      <c r="B81" s="31"/>
      <c r="C81" s="32"/>
      <c r="D81" s="31"/>
      <c r="E81" s="31"/>
      <c r="F81" s="31"/>
    </row>
    <row r="82" spans="1:6" outlineLevel="1" x14ac:dyDescent="0.2">
      <c r="A82" s="314" t="s">
        <v>115</v>
      </c>
      <c r="B82" s="31"/>
      <c r="C82" s="32"/>
      <c r="D82" s="31"/>
      <c r="E82" s="31"/>
      <c r="F82" s="31"/>
    </row>
    <row r="83" spans="1:6" outlineLevel="1" x14ac:dyDescent="0.2">
      <c r="A83" s="328" t="s">
        <v>100</v>
      </c>
      <c r="B83" s="31"/>
      <c r="C83" s="32"/>
      <c r="D83" s="31"/>
      <c r="E83" s="31"/>
      <c r="F83" s="31"/>
    </row>
    <row r="84" spans="1:6" outlineLevel="1" x14ac:dyDescent="0.2">
      <c r="A84" s="314" t="s">
        <v>116</v>
      </c>
      <c r="B84" s="31">
        <v>-600</v>
      </c>
      <c r="C84" s="32">
        <v>600</v>
      </c>
      <c r="D84" s="31"/>
      <c r="E84" s="31"/>
      <c r="F84" s="31"/>
    </row>
    <row r="85" spans="1:6" ht="11.25" customHeight="1" outlineLevel="1" x14ac:dyDescent="0.2">
      <c r="A85" s="329" t="s">
        <v>117</v>
      </c>
      <c r="B85" s="33">
        <v>-600</v>
      </c>
      <c r="C85" s="19">
        <v>600</v>
      </c>
      <c r="D85" s="33">
        <v>0</v>
      </c>
      <c r="E85" s="33">
        <v>0</v>
      </c>
      <c r="F85" s="33">
        <v>0</v>
      </c>
    </row>
    <row r="86" spans="1:6" ht="11.25" customHeight="1" x14ac:dyDescent="0.2">
      <c r="A86" s="330" t="s">
        <v>112</v>
      </c>
      <c r="B86" s="34"/>
      <c r="C86" s="34"/>
      <c r="D86" s="331"/>
      <c r="E86" s="331"/>
      <c r="F86" s="331"/>
    </row>
    <row r="87" spans="1:6" ht="11.25" customHeight="1" x14ac:dyDescent="0.2">
      <c r="A87" s="332"/>
      <c r="B87" s="333" t="s">
        <v>24</v>
      </c>
      <c r="C87" s="334" t="s">
        <v>25</v>
      </c>
      <c r="D87" s="335"/>
      <c r="E87" s="335"/>
      <c r="F87" s="335"/>
    </row>
    <row r="88" spans="1:6" ht="11.25" customHeight="1" x14ac:dyDescent="0.2">
      <c r="A88" s="336" t="s">
        <v>118</v>
      </c>
      <c r="B88" s="35">
        <v>1484</v>
      </c>
      <c r="C88" s="190">
        <v>1491</v>
      </c>
      <c r="D88" s="337"/>
      <c r="E88" s="335"/>
      <c r="F88" s="335"/>
    </row>
    <row r="89" spans="1:6" ht="24.75" customHeight="1" x14ac:dyDescent="0.25">
      <c r="A89" s="338" t="s">
        <v>119</v>
      </c>
      <c r="B89" s="338"/>
      <c r="C89" s="338"/>
      <c r="D89" s="338"/>
      <c r="E89" s="338"/>
      <c r="F89" s="339"/>
    </row>
    <row r="90" spans="1:6" ht="22.5" customHeight="1" x14ac:dyDescent="0.25">
      <c r="A90" s="338" t="s">
        <v>120</v>
      </c>
      <c r="B90" s="338"/>
      <c r="C90" s="338"/>
      <c r="D90" s="338"/>
      <c r="E90" s="338"/>
      <c r="F90" s="338"/>
    </row>
    <row r="91" spans="1:6" ht="34.5" customHeight="1" x14ac:dyDescent="0.25">
      <c r="A91" s="338" t="s">
        <v>121</v>
      </c>
      <c r="B91" s="338"/>
      <c r="C91" s="338"/>
      <c r="D91" s="338"/>
      <c r="E91" s="338"/>
      <c r="F91" s="338"/>
    </row>
    <row r="92" spans="1:6" ht="33.75" customHeight="1" x14ac:dyDescent="0.25">
      <c r="A92" s="338" t="s">
        <v>122</v>
      </c>
      <c r="B92" s="338"/>
      <c r="C92" s="338"/>
      <c r="D92" s="338"/>
      <c r="E92" s="338"/>
      <c r="F92" s="338"/>
    </row>
    <row r="93" spans="1:6" ht="34.5" customHeight="1" x14ac:dyDescent="0.25">
      <c r="A93" s="316" t="s">
        <v>393</v>
      </c>
      <c r="B93" s="316"/>
      <c r="C93" s="316"/>
      <c r="D93" s="316"/>
      <c r="E93" s="316"/>
      <c r="F93" s="316"/>
    </row>
    <row r="94" spans="1:6" ht="36" customHeight="1" x14ac:dyDescent="0.25">
      <c r="A94" s="338" t="s">
        <v>123</v>
      </c>
      <c r="B94" s="338"/>
      <c r="C94" s="338"/>
      <c r="D94" s="338"/>
      <c r="E94" s="338"/>
      <c r="F94" s="338"/>
    </row>
    <row r="95" spans="1:6" ht="22.5" customHeight="1" x14ac:dyDescent="0.25">
      <c r="A95" s="338" t="s">
        <v>124</v>
      </c>
      <c r="B95" s="338"/>
      <c r="C95" s="338"/>
      <c r="D95" s="338"/>
      <c r="E95" s="338"/>
      <c r="F95" s="338"/>
    </row>
    <row r="96" spans="1:6" ht="15.75" customHeight="1" x14ac:dyDescent="0.25">
      <c r="A96" s="338" t="s">
        <v>125</v>
      </c>
      <c r="B96" s="338"/>
      <c r="C96" s="338"/>
      <c r="D96" s="338"/>
      <c r="E96" s="338"/>
      <c r="F96" s="338"/>
    </row>
    <row r="97" spans="1:6" ht="15" customHeight="1" x14ac:dyDescent="0.25">
      <c r="A97" s="340" t="s">
        <v>126</v>
      </c>
      <c r="B97" s="340"/>
      <c r="C97" s="340"/>
      <c r="D97" s="340"/>
      <c r="E97" s="340"/>
      <c r="F97" s="340"/>
    </row>
  </sheetData>
  <pageMargins left="1.4566929133858268" right="1.4566929133858268" top="1.7322834645669292" bottom="1.7322834645669292" header="0.51181102362204722" footer="0.51181102362204722"/>
  <pageSetup paperSize="9" scale="8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41"/>
  <sheetViews>
    <sheetView showGridLines="0" workbookViewId="0">
      <selection activeCell="M31" sqref="M31"/>
    </sheetView>
  </sheetViews>
  <sheetFormatPr defaultColWidth="9.140625" defaultRowHeight="11.25" customHeight="1" x14ac:dyDescent="0.25"/>
  <cols>
    <col min="1" max="1" width="32.140625" style="301" customWidth="1"/>
    <col min="2" max="3" width="8.7109375" style="316" customWidth="1"/>
    <col min="4" max="6" width="8.7109375" style="301" customWidth="1"/>
    <col min="7" max="16384" width="9.140625" style="301"/>
  </cols>
  <sheetData>
    <row r="1" spans="1:6" ht="11.25" customHeight="1" x14ac:dyDescent="0.25">
      <c r="A1" s="7" t="s">
        <v>128</v>
      </c>
      <c r="C1" s="341"/>
    </row>
    <row r="2" spans="1:6" x14ac:dyDescent="0.2">
      <c r="A2" s="342"/>
      <c r="B2" s="343" t="s">
        <v>0</v>
      </c>
      <c r="C2" s="344" t="s">
        <v>394</v>
      </c>
      <c r="D2" s="345" t="s">
        <v>56</v>
      </c>
      <c r="E2" s="345" t="s">
        <v>57</v>
      </c>
      <c r="F2" s="345" t="s">
        <v>58</v>
      </c>
    </row>
    <row r="3" spans="1:6" ht="15" customHeight="1" x14ac:dyDescent="0.2">
      <c r="A3" s="306" t="s">
        <v>430</v>
      </c>
      <c r="B3" s="306"/>
      <c r="C3" s="306"/>
      <c r="D3" s="306"/>
      <c r="E3" s="306"/>
      <c r="F3" s="306"/>
    </row>
    <row r="4" spans="1:6" x14ac:dyDescent="0.2">
      <c r="A4" s="307" t="s">
        <v>59</v>
      </c>
      <c r="B4" s="15"/>
      <c r="C4" s="13"/>
      <c r="D4" s="14"/>
      <c r="E4" s="14"/>
      <c r="F4" s="14"/>
    </row>
    <row r="5" spans="1:6" x14ac:dyDescent="0.2">
      <c r="A5" s="307" t="s">
        <v>60</v>
      </c>
      <c r="B5" s="15">
        <v>79080</v>
      </c>
      <c r="C5" s="13">
        <v>65600</v>
      </c>
      <c r="D5" s="15">
        <v>66242</v>
      </c>
      <c r="E5" s="15">
        <v>66693</v>
      </c>
      <c r="F5" s="15">
        <v>66835</v>
      </c>
    </row>
    <row r="6" spans="1:6" x14ac:dyDescent="0.2">
      <c r="A6" s="309" t="s">
        <v>129</v>
      </c>
      <c r="B6" s="15">
        <v>6117</v>
      </c>
      <c r="C6" s="13">
        <v>4354</v>
      </c>
      <c r="D6" s="15">
        <v>4656</v>
      </c>
      <c r="E6" s="15">
        <v>4778</v>
      </c>
      <c r="F6" s="15">
        <v>4492</v>
      </c>
    </row>
    <row r="7" spans="1:6" x14ac:dyDescent="0.2">
      <c r="A7" s="310" t="s">
        <v>130</v>
      </c>
      <c r="B7" s="20">
        <v>85197</v>
      </c>
      <c r="C7" s="21">
        <v>69954</v>
      </c>
      <c r="D7" s="20">
        <v>70898</v>
      </c>
      <c r="E7" s="20">
        <v>71471</v>
      </c>
      <c r="F7" s="20">
        <v>71327</v>
      </c>
    </row>
    <row r="8" spans="1:6" x14ac:dyDescent="0.2">
      <c r="A8" s="306" t="s">
        <v>131</v>
      </c>
      <c r="B8" s="306"/>
      <c r="C8" s="306"/>
      <c r="D8" s="306"/>
      <c r="E8" s="306"/>
      <c r="F8" s="306"/>
    </row>
    <row r="9" spans="1:6" x14ac:dyDescent="0.2">
      <c r="A9" s="313" t="s">
        <v>70</v>
      </c>
      <c r="B9" s="22"/>
      <c r="C9" s="23"/>
      <c r="D9" s="22"/>
      <c r="E9" s="22"/>
      <c r="F9" s="22"/>
    </row>
    <row r="10" spans="1:6" x14ac:dyDescent="0.2">
      <c r="A10" s="313" t="s">
        <v>132</v>
      </c>
      <c r="B10" s="16">
        <v>26092</v>
      </c>
      <c r="C10" s="36">
        <v>26222</v>
      </c>
      <c r="D10" s="16">
        <v>13035</v>
      </c>
      <c r="E10" s="16">
        <v>13192</v>
      </c>
      <c r="F10" s="16">
        <v>13363</v>
      </c>
    </row>
    <row r="11" spans="1:6" x14ac:dyDescent="0.2">
      <c r="A11" s="313" t="s">
        <v>133</v>
      </c>
      <c r="B11" s="16">
        <v>550</v>
      </c>
      <c r="C11" s="36">
        <v>700</v>
      </c>
      <c r="D11" s="16">
        <v>700</v>
      </c>
      <c r="E11" s="16">
        <v>350</v>
      </c>
      <c r="F11" s="16">
        <v>0</v>
      </c>
    </row>
    <row r="12" spans="1:6" x14ac:dyDescent="0.2">
      <c r="A12" s="346" t="s">
        <v>134</v>
      </c>
      <c r="B12" s="16">
        <v>13791</v>
      </c>
      <c r="C12" s="36">
        <v>11476</v>
      </c>
      <c r="D12" s="16">
        <v>11532</v>
      </c>
      <c r="E12" s="16">
        <v>11403</v>
      </c>
      <c r="F12" s="16">
        <v>11203</v>
      </c>
    </row>
    <row r="13" spans="1:6" x14ac:dyDescent="0.2">
      <c r="A13" s="313" t="s">
        <v>135</v>
      </c>
      <c r="B13" s="16">
        <v>1600</v>
      </c>
      <c r="C13" s="36">
        <v>1600</v>
      </c>
      <c r="D13" s="16">
        <v>1600</v>
      </c>
      <c r="E13" s="16">
        <v>1600</v>
      </c>
      <c r="F13" s="16">
        <v>1600</v>
      </c>
    </row>
    <row r="14" spans="1:6" x14ac:dyDescent="0.2">
      <c r="A14" s="313" t="s">
        <v>136</v>
      </c>
      <c r="B14" s="16">
        <v>0</v>
      </c>
      <c r="C14" s="36">
        <v>500</v>
      </c>
      <c r="D14" s="16">
        <v>1504</v>
      </c>
      <c r="E14" s="16">
        <v>503</v>
      </c>
      <c r="F14" s="16">
        <v>0</v>
      </c>
    </row>
    <row r="15" spans="1:6" x14ac:dyDescent="0.2">
      <c r="A15" s="313" t="s">
        <v>89</v>
      </c>
      <c r="B15" s="16"/>
      <c r="C15" s="36"/>
      <c r="D15" s="16"/>
      <c r="E15" s="16"/>
      <c r="F15" s="16"/>
    </row>
    <row r="16" spans="1:6" x14ac:dyDescent="0.2">
      <c r="A16" s="347" t="s">
        <v>137</v>
      </c>
      <c r="B16" s="16">
        <v>145149</v>
      </c>
      <c r="C16" s="36">
        <v>145149</v>
      </c>
      <c r="D16" s="16">
        <v>137785</v>
      </c>
      <c r="E16" s="16">
        <v>137785</v>
      </c>
      <c r="F16" s="16">
        <v>137785</v>
      </c>
    </row>
    <row r="17" spans="1:6" x14ac:dyDescent="0.2">
      <c r="A17" s="347" t="s">
        <v>138</v>
      </c>
      <c r="B17" s="16">
        <v>84399</v>
      </c>
      <c r="C17" s="36">
        <v>88741</v>
      </c>
      <c r="D17" s="16">
        <v>121011</v>
      </c>
      <c r="E17" s="16">
        <v>158326</v>
      </c>
      <c r="F17" s="16">
        <v>185435</v>
      </c>
    </row>
    <row r="18" spans="1:6" s="316" customFormat="1" x14ac:dyDescent="0.2">
      <c r="A18" s="319" t="s">
        <v>139</v>
      </c>
      <c r="B18" s="20">
        <v>271581</v>
      </c>
      <c r="C18" s="21">
        <v>274388</v>
      </c>
      <c r="D18" s="20">
        <v>287167</v>
      </c>
      <c r="E18" s="20">
        <v>323159</v>
      </c>
      <c r="F18" s="20">
        <v>349386</v>
      </c>
    </row>
    <row r="19" spans="1:6" s="316" customFormat="1" ht="15" customHeight="1" x14ac:dyDescent="0.2">
      <c r="A19" s="357" t="s">
        <v>140</v>
      </c>
      <c r="B19" s="357"/>
      <c r="C19" s="357"/>
      <c r="D19" s="357"/>
      <c r="E19" s="357"/>
      <c r="F19" s="357"/>
    </row>
    <row r="20" spans="1:6" s="316" customFormat="1" x14ac:dyDescent="0.2">
      <c r="A20" s="318" t="s">
        <v>70</v>
      </c>
      <c r="B20" s="22"/>
      <c r="C20" s="23"/>
      <c r="D20" s="22"/>
      <c r="E20" s="22"/>
      <c r="F20" s="22"/>
    </row>
    <row r="21" spans="1:6" s="316" customFormat="1" x14ac:dyDescent="0.2">
      <c r="A21" s="318" t="s">
        <v>431</v>
      </c>
      <c r="B21" s="22">
        <v>5846</v>
      </c>
      <c r="C21" s="36">
        <v>5897</v>
      </c>
      <c r="D21" s="16">
        <v>5931</v>
      </c>
      <c r="E21" s="16">
        <v>5979</v>
      </c>
      <c r="F21" s="16">
        <v>6018</v>
      </c>
    </row>
    <row r="22" spans="1:6" s="316" customFormat="1" x14ac:dyDescent="0.2">
      <c r="A22" s="318" t="s">
        <v>89</v>
      </c>
      <c r="B22" s="22"/>
      <c r="C22" s="36"/>
      <c r="D22" s="16"/>
      <c r="E22" s="16"/>
      <c r="F22" s="16"/>
    </row>
    <row r="23" spans="1:6" s="316" customFormat="1" x14ac:dyDescent="0.2">
      <c r="A23" s="348" t="s">
        <v>141</v>
      </c>
      <c r="B23" s="22">
        <v>28310</v>
      </c>
      <c r="C23" s="36">
        <v>26533</v>
      </c>
      <c r="D23" s="16">
        <v>24896</v>
      </c>
      <c r="E23" s="16">
        <v>24247</v>
      </c>
      <c r="F23" s="16">
        <v>24292</v>
      </c>
    </row>
    <row r="24" spans="1:6" s="316" customFormat="1" x14ac:dyDescent="0.2">
      <c r="A24" s="348" t="s">
        <v>142</v>
      </c>
      <c r="B24" s="22">
        <v>25370</v>
      </c>
      <c r="C24" s="36">
        <v>24235</v>
      </c>
      <c r="D24" s="16">
        <v>23391</v>
      </c>
      <c r="E24" s="16">
        <v>22499</v>
      </c>
      <c r="F24" s="16">
        <v>21402</v>
      </c>
    </row>
    <row r="25" spans="1:6" s="316" customFormat="1" x14ac:dyDescent="0.2">
      <c r="A25" s="319" t="s">
        <v>143</v>
      </c>
      <c r="B25" s="20">
        <v>59526</v>
      </c>
      <c r="C25" s="21">
        <v>56665</v>
      </c>
      <c r="D25" s="20">
        <v>54218</v>
      </c>
      <c r="E25" s="20">
        <v>52725</v>
      </c>
      <c r="F25" s="20">
        <v>51712</v>
      </c>
    </row>
    <row r="26" spans="1:6" s="316" customFormat="1" x14ac:dyDescent="0.2">
      <c r="A26" s="358" t="s">
        <v>144</v>
      </c>
      <c r="B26" s="358"/>
      <c r="C26" s="358"/>
      <c r="D26" s="358"/>
      <c r="E26" s="358"/>
      <c r="F26" s="358"/>
    </row>
    <row r="27" spans="1:6" s="316" customFormat="1" x14ac:dyDescent="0.2">
      <c r="A27" s="322" t="s">
        <v>70</v>
      </c>
      <c r="B27" s="15"/>
      <c r="C27" s="13"/>
      <c r="D27" s="15"/>
      <c r="E27" s="15"/>
      <c r="F27" s="15"/>
    </row>
    <row r="28" spans="1:6" s="316" customFormat="1" x14ac:dyDescent="0.2">
      <c r="A28" s="322" t="s">
        <v>145</v>
      </c>
      <c r="B28" s="12">
        <v>42033</v>
      </c>
      <c r="C28" s="29">
        <v>40498</v>
      </c>
      <c r="D28" s="12">
        <v>28371</v>
      </c>
      <c r="E28" s="12">
        <v>27048</v>
      </c>
      <c r="F28" s="12">
        <v>26166</v>
      </c>
    </row>
    <row r="29" spans="1:6" s="316" customFormat="1" x14ac:dyDescent="0.2">
      <c r="A29" s="322" t="s">
        <v>146</v>
      </c>
      <c r="B29" s="15">
        <v>0</v>
      </c>
      <c r="C29" s="32">
        <v>0</v>
      </c>
      <c r="D29" s="12">
        <v>0</v>
      </c>
      <c r="E29" s="12">
        <v>0</v>
      </c>
      <c r="F29" s="12">
        <v>0</v>
      </c>
    </row>
    <row r="30" spans="1:6" s="316" customFormat="1" x14ac:dyDescent="0.2">
      <c r="A30" s="307" t="s">
        <v>87</v>
      </c>
      <c r="B30" s="12">
        <v>5846</v>
      </c>
      <c r="C30" s="29">
        <v>5897</v>
      </c>
      <c r="D30" s="12">
        <v>5931</v>
      </c>
      <c r="E30" s="12">
        <v>5979</v>
      </c>
      <c r="F30" s="12">
        <v>6018</v>
      </c>
    </row>
    <row r="31" spans="1:6" s="316" customFormat="1" x14ac:dyDescent="0.2">
      <c r="A31" s="322" t="s">
        <v>89</v>
      </c>
      <c r="B31" s="28">
        <v>283228</v>
      </c>
      <c r="C31" s="37">
        <v>284658</v>
      </c>
      <c r="D31" s="12">
        <v>307083</v>
      </c>
      <c r="E31" s="12">
        <v>342857</v>
      </c>
      <c r="F31" s="12">
        <v>368914</v>
      </c>
    </row>
    <row r="32" spans="1:6" s="316" customFormat="1" x14ac:dyDescent="0.2">
      <c r="A32" s="322" t="s">
        <v>59</v>
      </c>
      <c r="B32" s="15"/>
      <c r="C32" s="13"/>
      <c r="D32" s="15"/>
      <c r="E32" s="15"/>
      <c r="F32" s="15"/>
    </row>
    <row r="33" spans="1:6" s="316" customFormat="1" x14ac:dyDescent="0.2">
      <c r="A33" s="322" t="s">
        <v>60</v>
      </c>
      <c r="B33" s="12">
        <v>79080</v>
      </c>
      <c r="C33" s="29">
        <v>65600</v>
      </c>
      <c r="D33" s="12">
        <v>66242</v>
      </c>
      <c r="E33" s="12">
        <v>66693</v>
      </c>
      <c r="F33" s="12">
        <v>66835</v>
      </c>
    </row>
    <row r="34" spans="1:6" s="316" customFormat="1" x14ac:dyDescent="0.2">
      <c r="A34" s="322" t="s">
        <v>109</v>
      </c>
      <c r="B34" s="12">
        <v>6117</v>
      </c>
      <c r="C34" s="29">
        <v>4354</v>
      </c>
      <c r="D34" s="12">
        <v>4656</v>
      </c>
      <c r="E34" s="12">
        <v>4778</v>
      </c>
      <c r="F34" s="12">
        <v>4492</v>
      </c>
    </row>
    <row r="35" spans="1:6" s="316" customFormat="1" x14ac:dyDescent="0.2">
      <c r="A35" s="349" t="s">
        <v>147</v>
      </c>
      <c r="B35" s="20">
        <v>416304</v>
      </c>
      <c r="C35" s="21">
        <v>401007</v>
      </c>
      <c r="D35" s="20">
        <v>412283</v>
      </c>
      <c r="E35" s="20">
        <v>447355</v>
      </c>
      <c r="F35" s="20">
        <v>472425</v>
      </c>
    </row>
    <row r="36" spans="1:6" s="316" customFormat="1" ht="11.25" customHeight="1" x14ac:dyDescent="0.2">
      <c r="A36" s="350" t="s">
        <v>112</v>
      </c>
      <c r="B36" s="351"/>
      <c r="C36" s="351"/>
      <c r="D36" s="351"/>
      <c r="E36" s="351"/>
      <c r="F36" s="351"/>
    </row>
    <row r="37" spans="1:6" s="316" customFormat="1" ht="11.25" customHeight="1" x14ac:dyDescent="0.2">
      <c r="A37" s="352"/>
      <c r="B37" s="333" t="s">
        <v>24</v>
      </c>
      <c r="C37" s="353" t="s">
        <v>25</v>
      </c>
      <c r="D37" s="337"/>
      <c r="E37" s="337"/>
      <c r="F37" s="337"/>
    </row>
    <row r="38" spans="1:6" s="316" customFormat="1" ht="11.25" customHeight="1" x14ac:dyDescent="0.2">
      <c r="A38" s="354" t="s">
        <v>148</v>
      </c>
      <c r="B38" s="35">
        <v>340</v>
      </c>
      <c r="C38" s="233">
        <v>290</v>
      </c>
      <c r="D38" s="337"/>
      <c r="E38" s="337"/>
      <c r="F38" s="337"/>
    </row>
    <row r="39" spans="1:6" ht="20.25" customHeight="1" x14ac:dyDescent="0.25">
      <c r="A39" s="359" t="s">
        <v>395</v>
      </c>
      <c r="B39" s="359"/>
      <c r="C39" s="360"/>
      <c r="D39" s="359"/>
      <c r="E39" s="355"/>
      <c r="F39" s="356"/>
    </row>
    <row r="40" spans="1:6" ht="30" customHeight="1" x14ac:dyDescent="0.25">
      <c r="A40" s="359" t="s">
        <v>149</v>
      </c>
      <c r="B40" s="359"/>
      <c r="C40" s="360"/>
      <c r="D40" s="359"/>
      <c r="E40" s="359"/>
      <c r="F40" s="316"/>
    </row>
    <row r="41" spans="1:6" s="316" customFormat="1" ht="20.25" customHeight="1" x14ac:dyDescent="0.25">
      <c r="A41" s="361" t="s">
        <v>150</v>
      </c>
      <c r="B41" s="361"/>
      <c r="C41" s="362"/>
      <c r="D41" s="361"/>
      <c r="E41" s="361"/>
    </row>
  </sheetData>
  <pageMargins left="1.4566929133858268" right="1.4566929133858268" top="1.7322834645669292" bottom="1.7322834645669292" header="0.51181102362204722" footer="0.51181102362204722"/>
  <pageSetup paperSize="9" scale="89"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4"/>
  <sheetViews>
    <sheetView showGridLines="0" tabSelected="1" workbookViewId="0">
      <selection activeCell="H30" sqref="H30"/>
    </sheetView>
  </sheetViews>
  <sheetFormatPr defaultColWidth="8" defaultRowHeight="11.25" customHeight="1" outlineLevelRow="1" x14ac:dyDescent="0.25"/>
  <cols>
    <col min="1" max="1" width="32.7109375" style="42" customWidth="1"/>
    <col min="2" max="6" width="9.42578125" style="42" customWidth="1"/>
    <col min="7" max="7" width="9" style="42" bestFit="1" customWidth="1"/>
    <col min="8" max="16384" width="8" style="42"/>
  </cols>
  <sheetData>
    <row r="1" spans="1:6" ht="11.25" customHeight="1" x14ac:dyDescent="0.25">
      <c r="A1" s="39" t="s">
        <v>381</v>
      </c>
      <c r="B1" s="40"/>
      <c r="C1" s="40"/>
      <c r="D1" s="40"/>
      <c r="E1" s="40"/>
      <c r="F1" s="40"/>
    </row>
    <row r="2" spans="1:6" ht="47.25" customHeight="1" x14ac:dyDescent="0.2">
      <c r="A2" s="43"/>
      <c r="B2" s="44" t="s">
        <v>0</v>
      </c>
      <c r="C2" s="10" t="s">
        <v>394</v>
      </c>
      <c r="D2" s="9" t="s">
        <v>56</v>
      </c>
      <c r="E2" s="9" t="s">
        <v>57</v>
      </c>
      <c r="F2" s="9" t="s">
        <v>58</v>
      </c>
    </row>
    <row r="3" spans="1:6" ht="11.25" customHeight="1" x14ac:dyDescent="0.2">
      <c r="A3" s="45" t="s">
        <v>151</v>
      </c>
      <c r="B3" s="30"/>
      <c r="C3" s="46"/>
      <c r="D3" s="30"/>
      <c r="E3" s="30"/>
      <c r="F3" s="30"/>
    </row>
    <row r="4" spans="1:6" ht="11.25" customHeight="1" x14ac:dyDescent="0.2">
      <c r="A4" s="223" t="s">
        <v>152</v>
      </c>
      <c r="B4" s="47">
        <v>260870</v>
      </c>
      <c r="C4" s="48">
        <v>236420</v>
      </c>
      <c r="D4" s="47">
        <v>231793</v>
      </c>
      <c r="E4" s="47">
        <v>235918</v>
      </c>
      <c r="F4" s="47">
        <v>233066</v>
      </c>
    </row>
    <row r="5" spans="1:6" ht="11.25" customHeight="1" x14ac:dyDescent="0.2">
      <c r="A5" s="223" t="s">
        <v>153</v>
      </c>
      <c r="B5" s="47">
        <v>91992</v>
      </c>
      <c r="C5" s="48">
        <v>88788</v>
      </c>
      <c r="D5" s="47">
        <v>82358</v>
      </c>
      <c r="E5" s="47">
        <v>82769</v>
      </c>
      <c r="F5" s="47">
        <v>79305</v>
      </c>
    </row>
    <row r="6" spans="1:6" ht="11.25" customHeight="1" x14ac:dyDescent="0.2">
      <c r="A6" s="224" t="s">
        <v>154</v>
      </c>
      <c r="B6" s="47">
        <v>0</v>
      </c>
      <c r="C6" s="48">
        <v>299</v>
      </c>
      <c r="D6" s="47">
        <v>56</v>
      </c>
      <c r="E6" s="47">
        <v>76</v>
      </c>
      <c r="F6" s="47">
        <v>0</v>
      </c>
    </row>
    <row r="7" spans="1:6" ht="11.25" customHeight="1" x14ac:dyDescent="0.2">
      <c r="A7" s="224" t="s">
        <v>410</v>
      </c>
      <c r="B7" s="47">
        <v>52779</v>
      </c>
      <c r="C7" s="48">
        <v>51076</v>
      </c>
      <c r="D7" s="47">
        <v>50268</v>
      </c>
      <c r="E7" s="47">
        <v>46201</v>
      </c>
      <c r="F7" s="47">
        <v>45981</v>
      </c>
    </row>
    <row r="8" spans="1:6" ht="11.25" customHeight="1" x14ac:dyDescent="0.2">
      <c r="A8" s="224" t="s">
        <v>155</v>
      </c>
      <c r="B8" s="47">
        <v>4680</v>
      </c>
      <c r="C8" s="48">
        <v>6550</v>
      </c>
      <c r="D8" s="50">
        <v>4332</v>
      </c>
      <c r="E8" s="50">
        <v>3097</v>
      </c>
      <c r="F8" s="50">
        <v>4128</v>
      </c>
    </row>
    <row r="9" spans="1:6" ht="11.25" customHeight="1" x14ac:dyDescent="0.2">
      <c r="A9" s="45" t="s">
        <v>157</v>
      </c>
      <c r="B9" s="51">
        <v>410321</v>
      </c>
      <c r="C9" s="52">
        <v>383133</v>
      </c>
      <c r="D9" s="51">
        <v>368807</v>
      </c>
      <c r="E9" s="51">
        <v>368061</v>
      </c>
      <c r="F9" s="51">
        <v>362480</v>
      </c>
    </row>
    <row r="10" spans="1:6" ht="11.25" customHeight="1" x14ac:dyDescent="0.2">
      <c r="A10" s="45" t="s">
        <v>158</v>
      </c>
      <c r="B10" s="54"/>
      <c r="C10" s="46"/>
      <c r="D10" s="54"/>
      <c r="E10" s="54"/>
      <c r="F10" s="54"/>
    </row>
    <row r="11" spans="1:6" ht="11.25" customHeight="1" x14ac:dyDescent="0.2">
      <c r="A11" s="45" t="s">
        <v>159</v>
      </c>
      <c r="B11" s="54"/>
      <c r="C11" s="46"/>
      <c r="D11" s="54"/>
      <c r="E11" s="54"/>
      <c r="F11" s="54"/>
    </row>
    <row r="12" spans="1:6" ht="11.25" customHeight="1" x14ac:dyDescent="0.2">
      <c r="A12" s="45" t="s">
        <v>160</v>
      </c>
      <c r="B12" s="54"/>
      <c r="C12" s="46"/>
      <c r="D12" s="54"/>
      <c r="E12" s="54"/>
      <c r="F12" s="54"/>
    </row>
    <row r="13" spans="1:6" x14ac:dyDescent="0.2">
      <c r="A13" s="224" t="s">
        <v>161</v>
      </c>
      <c r="B13" s="50">
        <v>152600</v>
      </c>
      <c r="C13" s="48">
        <v>146793</v>
      </c>
      <c r="D13" s="50">
        <v>151040</v>
      </c>
      <c r="E13" s="50">
        <v>155636</v>
      </c>
      <c r="F13" s="50">
        <v>160380</v>
      </c>
    </row>
    <row r="14" spans="1:6" ht="11.25" customHeight="1" x14ac:dyDescent="0.2">
      <c r="A14" s="45" t="s">
        <v>164</v>
      </c>
      <c r="B14" s="51">
        <v>152600</v>
      </c>
      <c r="C14" s="52">
        <v>146793</v>
      </c>
      <c r="D14" s="51">
        <v>151040</v>
      </c>
      <c r="E14" s="51">
        <v>155636</v>
      </c>
      <c r="F14" s="51">
        <v>160380</v>
      </c>
    </row>
    <row r="15" spans="1:6" ht="11.25" customHeight="1" x14ac:dyDescent="0.2">
      <c r="A15" s="45" t="s">
        <v>165</v>
      </c>
      <c r="B15" s="54"/>
      <c r="C15" s="46"/>
      <c r="D15" s="54"/>
      <c r="E15" s="54"/>
      <c r="F15" s="54"/>
    </row>
    <row r="16" spans="1:6" ht="11.25" customHeight="1" x14ac:dyDescent="0.2">
      <c r="A16" s="225" t="s">
        <v>167</v>
      </c>
      <c r="B16" s="50">
        <v>495</v>
      </c>
      <c r="C16" s="48">
        <v>495</v>
      </c>
      <c r="D16" s="50">
        <v>495</v>
      </c>
      <c r="E16" s="50">
        <v>495</v>
      </c>
      <c r="F16" s="50">
        <v>495</v>
      </c>
    </row>
    <row r="17" spans="1:6" ht="11.25" customHeight="1" x14ac:dyDescent="0.2">
      <c r="A17" s="45" t="s">
        <v>168</v>
      </c>
      <c r="B17" s="51">
        <v>495</v>
      </c>
      <c r="C17" s="52">
        <v>495</v>
      </c>
      <c r="D17" s="51">
        <v>495</v>
      </c>
      <c r="E17" s="51">
        <v>495</v>
      </c>
      <c r="F17" s="51">
        <v>495</v>
      </c>
    </row>
    <row r="18" spans="1:6" ht="11.25" customHeight="1" x14ac:dyDescent="0.2">
      <c r="A18" s="45" t="s">
        <v>169</v>
      </c>
      <c r="B18" s="51">
        <v>153095</v>
      </c>
      <c r="C18" s="52">
        <v>147288</v>
      </c>
      <c r="D18" s="51">
        <v>151535</v>
      </c>
      <c r="E18" s="51">
        <v>156131</v>
      </c>
      <c r="F18" s="51">
        <v>160875</v>
      </c>
    </row>
    <row r="19" spans="1:6" ht="11.25" customHeight="1" x14ac:dyDescent="0.2">
      <c r="A19" s="59" t="s">
        <v>170</v>
      </c>
      <c r="B19" s="51">
        <v>-257226</v>
      </c>
      <c r="C19" s="52">
        <v>-235845</v>
      </c>
      <c r="D19" s="51">
        <v>-217272</v>
      </c>
      <c r="E19" s="51">
        <v>-211930</v>
      </c>
      <c r="F19" s="51">
        <v>-201605</v>
      </c>
    </row>
    <row r="20" spans="1:6" ht="11.25" customHeight="1" x14ac:dyDescent="0.2">
      <c r="A20" s="224" t="s">
        <v>171</v>
      </c>
      <c r="B20" s="50">
        <v>234801</v>
      </c>
      <c r="C20" s="48">
        <v>214587</v>
      </c>
      <c r="D20" s="50">
        <v>196939</v>
      </c>
      <c r="E20" s="50">
        <v>196282</v>
      </c>
      <c r="F20" s="50">
        <v>186894</v>
      </c>
    </row>
    <row r="21" spans="1:6" ht="22.5" x14ac:dyDescent="0.2">
      <c r="A21" s="60" t="s">
        <v>172</v>
      </c>
      <c r="B21" s="51">
        <v>-22425</v>
      </c>
      <c r="C21" s="52">
        <v>-21258</v>
      </c>
      <c r="D21" s="51">
        <v>-20333</v>
      </c>
      <c r="E21" s="51">
        <v>-15648</v>
      </c>
      <c r="F21" s="51">
        <v>-14711</v>
      </c>
    </row>
    <row r="22" spans="1:6" ht="22.5" x14ac:dyDescent="0.2">
      <c r="A22" s="60" t="s">
        <v>172</v>
      </c>
      <c r="B22" s="51">
        <v>-22425</v>
      </c>
      <c r="C22" s="52">
        <v>-21258</v>
      </c>
      <c r="D22" s="51">
        <v>-20333</v>
      </c>
      <c r="E22" s="51">
        <v>-15648</v>
      </c>
      <c r="F22" s="51">
        <v>-14711</v>
      </c>
    </row>
    <row r="23" spans="1:6" ht="33.75" x14ac:dyDescent="0.2">
      <c r="A23" s="61" t="s">
        <v>177</v>
      </c>
      <c r="B23" s="51">
        <v>-22425</v>
      </c>
      <c r="C23" s="52">
        <v>-21258</v>
      </c>
      <c r="D23" s="51">
        <v>-20333</v>
      </c>
      <c r="E23" s="51">
        <v>-15648</v>
      </c>
      <c r="F23" s="51">
        <v>-14711</v>
      </c>
    </row>
    <row r="24" spans="1:6" ht="11.25" customHeight="1" x14ac:dyDescent="0.2">
      <c r="A24" s="232" t="s">
        <v>178</v>
      </c>
      <c r="B24" s="63"/>
      <c r="C24" s="64"/>
      <c r="D24" s="63"/>
      <c r="E24" s="63"/>
      <c r="F24" s="63"/>
    </row>
    <row r="25" spans="1:6" ht="45" x14ac:dyDescent="0.2">
      <c r="A25" s="65"/>
      <c r="B25" s="44" t="s">
        <v>0</v>
      </c>
      <c r="C25" s="10" t="s">
        <v>394</v>
      </c>
      <c r="D25" s="9" t="s">
        <v>56</v>
      </c>
      <c r="E25" s="9" t="s">
        <v>57</v>
      </c>
      <c r="F25" s="9" t="s">
        <v>58</v>
      </c>
    </row>
    <row r="26" spans="1:6" ht="33.75" x14ac:dyDescent="0.2">
      <c r="A26" s="60" t="s">
        <v>182</v>
      </c>
      <c r="B26" s="67">
        <v>-22425</v>
      </c>
      <c r="C26" s="68">
        <v>-21258</v>
      </c>
      <c r="D26" s="67">
        <v>-20333</v>
      </c>
      <c r="E26" s="69">
        <v>-15648</v>
      </c>
      <c r="F26" s="69">
        <v>-14711</v>
      </c>
    </row>
    <row r="27" spans="1:6" ht="45" x14ac:dyDescent="0.2">
      <c r="A27" s="222" t="s">
        <v>183</v>
      </c>
      <c r="B27" s="71">
        <v>19031</v>
      </c>
      <c r="C27" s="72">
        <v>18010</v>
      </c>
      <c r="D27" s="71">
        <v>17365</v>
      </c>
      <c r="E27" s="71">
        <v>13364</v>
      </c>
      <c r="F27" s="71">
        <v>13144</v>
      </c>
    </row>
    <row r="28" spans="1:6" ht="22.5" x14ac:dyDescent="0.2">
      <c r="A28" s="70" t="s">
        <v>184</v>
      </c>
      <c r="B28" s="73">
        <v>16674</v>
      </c>
      <c r="C28" s="74">
        <v>16554</v>
      </c>
      <c r="D28" s="73">
        <v>16391</v>
      </c>
      <c r="E28" s="73">
        <v>16325</v>
      </c>
      <c r="F28" s="73">
        <v>16325</v>
      </c>
    </row>
    <row r="29" spans="1:6" x14ac:dyDescent="0.2">
      <c r="A29" s="222" t="s">
        <v>185</v>
      </c>
      <c r="B29" s="75">
        <v>13280</v>
      </c>
      <c r="C29" s="76">
        <v>13306</v>
      </c>
      <c r="D29" s="75">
        <v>13424</v>
      </c>
      <c r="E29" s="77">
        <v>14041</v>
      </c>
      <c r="F29" s="77">
        <v>14758</v>
      </c>
    </row>
    <row r="30" spans="1:6" x14ac:dyDescent="0.2">
      <c r="A30" s="66" t="s">
        <v>403</v>
      </c>
      <c r="B30" s="67">
        <v>0</v>
      </c>
      <c r="C30" s="68">
        <v>0</v>
      </c>
      <c r="D30" s="67">
        <v>0</v>
      </c>
      <c r="E30" s="69">
        <v>0</v>
      </c>
      <c r="F30" s="69">
        <v>0</v>
      </c>
    </row>
    <row r="31" spans="1:6" ht="11.25" customHeight="1" x14ac:dyDescent="0.25">
      <c r="A31" s="237" t="s">
        <v>186</v>
      </c>
      <c r="B31" s="238"/>
      <c r="C31" s="239"/>
      <c r="D31" s="238"/>
      <c r="E31" s="238"/>
      <c r="F31" s="238"/>
    </row>
    <row r="32" spans="1:6" ht="60" customHeight="1" x14ac:dyDescent="0.25">
      <c r="A32" s="237" t="s">
        <v>404</v>
      </c>
      <c r="B32" s="237"/>
      <c r="C32" s="237"/>
      <c r="D32" s="237"/>
      <c r="E32" s="237"/>
      <c r="F32" s="237"/>
    </row>
    <row r="33" spans="1:6" ht="15" customHeight="1" x14ac:dyDescent="0.25">
      <c r="A33" s="237" t="s">
        <v>187</v>
      </c>
      <c r="B33" s="237"/>
      <c r="C33" s="237"/>
      <c r="D33" s="237"/>
      <c r="E33" s="237"/>
      <c r="F33" s="237"/>
    </row>
    <row r="34" spans="1:6" ht="11.1" customHeight="1" x14ac:dyDescent="0.25">
      <c r="A34" s="237" t="s">
        <v>405</v>
      </c>
      <c r="B34" s="237"/>
      <c r="C34" s="237"/>
      <c r="D34" s="237"/>
      <c r="E34" s="237"/>
      <c r="F34" s="237"/>
    </row>
    <row r="35" spans="1:6" ht="18.75" customHeight="1" x14ac:dyDescent="0.25">
      <c r="A35" s="78"/>
      <c r="B35" s="78"/>
      <c r="C35" s="78"/>
      <c r="D35" s="78"/>
      <c r="E35" s="78"/>
      <c r="F35" s="78"/>
    </row>
    <row r="36" spans="1:6" x14ac:dyDescent="0.25">
      <c r="A36" s="78"/>
      <c r="B36" s="78"/>
      <c r="C36" s="78"/>
      <c r="D36" s="78"/>
      <c r="E36" s="78"/>
      <c r="F36" s="78"/>
    </row>
    <row r="37" spans="1:6" ht="31.5" customHeight="1" x14ac:dyDescent="0.25"/>
    <row r="38" spans="1:6" ht="11.25" customHeight="1" x14ac:dyDescent="0.25">
      <c r="A38" s="79"/>
      <c r="B38" s="80"/>
      <c r="C38" s="80"/>
      <c r="D38" s="80"/>
      <c r="E38" s="80"/>
      <c r="F38" s="80"/>
    </row>
    <row r="39" spans="1:6" ht="11.25" customHeight="1" x14ac:dyDescent="0.25">
      <c r="A39" s="79"/>
      <c r="B39" s="80"/>
      <c r="C39" s="80"/>
      <c r="D39" s="80"/>
      <c r="E39" s="80"/>
      <c r="F39" s="80"/>
    </row>
    <row r="40" spans="1:6" ht="11.1" customHeight="1" x14ac:dyDescent="0.25">
      <c r="C40" s="81"/>
    </row>
    <row r="41" spans="1:6" ht="11.1" customHeight="1" x14ac:dyDescent="0.25">
      <c r="C41" s="81"/>
    </row>
    <row r="42" spans="1:6" ht="11.1" customHeight="1" x14ac:dyDescent="0.25">
      <c r="C42" s="81"/>
    </row>
    <row r="43" spans="1:6" ht="11.1" customHeight="1" x14ac:dyDescent="0.25">
      <c r="A43" s="82" t="s">
        <v>188</v>
      </c>
      <c r="B43" s="83">
        <v>35705</v>
      </c>
      <c r="C43" s="84">
        <v>34564</v>
      </c>
      <c r="D43" s="83">
        <v>33756</v>
      </c>
      <c r="E43" s="83">
        <v>29689</v>
      </c>
      <c r="F43" s="83">
        <v>29469</v>
      </c>
    </row>
    <row r="44" spans="1:6" ht="11.1" customHeight="1" x14ac:dyDescent="0.25">
      <c r="A44" s="82" t="s">
        <v>189</v>
      </c>
      <c r="B44" s="83">
        <v>88484</v>
      </c>
      <c r="C44" s="84">
        <v>85640</v>
      </c>
      <c r="D44" s="83">
        <v>84024</v>
      </c>
      <c r="E44" s="83">
        <v>75890</v>
      </c>
      <c r="F44" s="83">
        <v>75450</v>
      </c>
    </row>
    <row r="45" spans="1:6" ht="11.1" customHeight="1" thickBot="1" x14ac:dyDescent="0.3">
      <c r="A45" s="85" t="s">
        <v>127</v>
      </c>
      <c r="B45" s="86">
        <v>-71410</v>
      </c>
      <c r="C45" s="87">
        <v>-69128</v>
      </c>
      <c r="D45" s="86">
        <v>-67512</v>
      </c>
      <c r="E45" s="86">
        <v>-59378</v>
      </c>
      <c r="F45" s="86">
        <v>-58938</v>
      </c>
    </row>
    <row r="46" spans="1:6" ht="11.1" customHeight="1" thickTop="1" x14ac:dyDescent="0.25">
      <c r="A46" s="85"/>
      <c r="B46" s="88"/>
      <c r="C46" s="89"/>
      <c r="D46" s="88"/>
      <c r="E46" s="88"/>
      <c r="F46" s="88"/>
    </row>
    <row r="47" spans="1:6" ht="11.1" customHeight="1" x14ac:dyDescent="0.25">
      <c r="A47" s="85"/>
      <c r="B47" s="88"/>
      <c r="C47" s="89"/>
      <c r="D47" s="88"/>
      <c r="E47" s="88"/>
      <c r="F47" s="88"/>
    </row>
    <row r="48" spans="1:6" ht="22.5" customHeight="1" outlineLevel="1" x14ac:dyDescent="0.25">
      <c r="A48" s="90" t="s">
        <v>190</v>
      </c>
      <c r="B48" s="91">
        <v>52779</v>
      </c>
      <c r="C48" s="92">
        <v>51076</v>
      </c>
      <c r="D48" s="91">
        <v>50268</v>
      </c>
      <c r="E48" s="93">
        <v>46201</v>
      </c>
      <c r="F48" s="55"/>
    </row>
    <row r="49" spans="1:8" ht="22.5" customHeight="1" outlineLevel="1" x14ac:dyDescent="0.25">
      <c r="A49" s="94" t="s">
        <v>191</v>
      </c>
      <c r="B49" s="55">
        <v>0</v>
      </c>
      <c r="C49" s="95">
        <v>0</v>
      </c>
      <c r="D49" s="55">
        <v>0</v>
      </c>
      <c r="E49" s="96">
        <v>0</v>
      </c>
      <c r="F49" s="55"/>
    </row>
    <row r="50" spans="1:8" ht="22.5" customHeight="1" outlineLevel="1" x14ac:dyDescent="0.25">
      <c r="A50" s="94" t="s">
        <v>192</v>
      </c>
      <c r="B50" s="55">
        <v>0</v>
      </c>
      <c r="C50" s="95">
        <v>0</v>
      </c>
      <c r="D50" s="55">
        <v>0</v>
      </c>
      <c r="E50" s="96">
        <v>0</v>
      </c>
      <c r="F50" s="55"/>
    </row>
    <row r="51" spans="1:8" ht="22.5" customHeight="1" outlineLevel="1" x14ac:dyDescent="0.25">
      <c r="A51" s="94" t="s">
        <v>193</v>
      </c>
      <c r="B51" s="55">
        <v>17074</v>
      </c>
      <c r="C51" s="95">
        <v>16512</v>
      </c>
      <c r="D51" s="55">
        <v>16512</v>
      </c>
      <c r="E51" s="96">
        <v>16512</v>
      </c>
      <c r="F51" s="55"/>
    </row>
    <row r="52" spans="1:8" ht="11.25" customHeight="1" outlineLevel="1" x14ac:dyDescent="0.25">
      <c r="A52" s="97" t="s">
        <v>194</v>
      </c>
      <c r="B52" s="98">
        <v>35705</v>
      </c>
      <c r="C52" s="99">
        <v>34564</v>
      </c>
      <c r="D52" s="98">
        <v>33756</v>
      </c>
      <c r="E52" s="100">
        <v>29689</v>
      </c>
      <c r="F52" s="98"/>
    </row>
    <row r="53" spans="1:8" ht="17.25" customHeight="1" outlineLevel="1" x14ac:dyDescent="0.25">
      <c r="A53" s="101" t="s">
        <v>195</v>
      </c>
      <c r="B53" s="102">
        <v>13280</v>
      </c>
      <c r="C53" s="103">
        <v>13306</v>
      </c>
      <c r="D53" s="102">
        <v>13423</v>
      </c>
      <c r="E53" s="104">
        <v>14041</v>
      </c>
      <c r="F53" s="102"/>
    </row>
    <row r="54" spans="1:8" ht="17.25" customHeight="1" outlineLevel="1" x14ac:dyDescent="0.25">
      <c r="A54" s="101"/>
      <c r="B54" s="102">
        <v>0</v>
      </c>
      <c r="C54" s="103">
        <v>0</v>
      </c>
      <c r="D54" s="102">
        <v>0</v>
      </c>
      <c r="E54" s="104">
        <v>0</v>
      </c>
      <c r="F54" s="102"/>
    </row>
    <row r="55" spans="1:8" ht="11.25" customHeight="1" outlineLevel="1" x14ac:dyDescent="0.25">
      <c r="A55" s="105"/>
      <c r="B55" s="106">
        <v>0</v>
      </c>
      <c r="C55" s="107">
        <v>0</v>
      </c>
      <c r="D55" s="106">
        <v>0</v>
      </c>
      <c r="E55" s="108">
        <v>0</v>
      </c>
      <c r="F55" s="102"/>
    </row>
    <row r="56" spans="1:8" ht="11.25" customHeight="1" outlineLevel="1" x14ac:dyDescent="0.25">
      <c r="B56" s="109">
        <v>-13280</v>
      </c>
      <c r="C56" s="110">
        <v>-13306</v>
      </c>
      <c r="D56" s="109">
        <v>-13423</v>
      </c>
      <c r="E56" s="109">
        <v>-14041</v>
      </c>
      <c r="F56" s="109"/>
    </row>
    <row r="57" spans="1:8" ht="11.25" customHeight="1" outlineLevel="1" x14ac:dyDescent="0.25">
      <c r="B57" s="81"/>
      <c r="C57" s="111"/>
      <c r="D57" s="81"/>
      <c r="E57" s="81"/>
      <c r="F57" s="81"/>
    </row>
    <row r="58" spans="1:8" ht="11.25" customHeight="1" outlineLevel="1" x14ac:dyDescent="0.25">
      <c r="B58" s="81"/>
      <c r="C58" s="111"/>
      <c r="D58" s="81"/>
      <c r="E58" s="81"/>
      <c r="F58" s="81"/>
    </row>
    <row r="59" spans="1:8" ht="11.25" customHeight="1" outlineLevel="1" x14ac:dyDescent="0.25">
      <c r="B59" s="81"/>
      <c r="C59" s="111"/>
      <c r="D59" s="81"/>
      <c r="E59" s="81"/>
      <c r="F59" s="81"/>
    </row>
    <row r="60" spans="1:8" ht="11.25" customHeight="1" outlineLevel="1" x14ac:dyDescent="0.25">
      <c r="B60" s="81"/>
      <c r="C60" s="111"/>
      <c r="D60" s="81"/>
      <c r="E60" s="81"/>
      <c r="F60" s="81"/>
    </row>
    <row r="61" spans="1:8" ht="11.25" customHeight="1" outlineLevel="1" x14ac:dyDescent="0.25">
      <c r="B61" s="81"/>
      <c r="C61" s="111"/>
      <c r="D61" s="81"/>
      <c r="E61" s="81"/>
      <c r="F61" s="81"/>
    </row>
    <row r="62" spans="1:8" ht="11.25" customHeight="1" outlineLevel="1" x14ac:dyDescent="0.25">
      <c r="B62" s="81"/>
      <c r="C62" s="111"/>
      <c r="D62" s="81"/>
      <c r="E62" s="81"/>
      <c r="F62" s="81"/>
      <c r="G62" s="41"/>
      <c r="H62" s="41"/>
    </row>
    <row r="63" spans="1:8" ht="11.25" customHeight="1" outlineLevel="1" x14ac:dyDescent="0.25">
      <c r="B63" s="81"/>
      <c r="C63" s="111"/>
      <c r="D63" s="81"/>
      <c r="E63" s="81"/>
      <c r="F63" s="81"/>
      <c r="G63" s="41"/>
      <c r="H63" s="41"/>
    </row>
    <row r="64" spans="1:8" ht="11.25" customHeight="1" outlineLevel="1" x14ac:dyDescent="0.2">
      <c r="B64" s="81"/>
      <c r="C64" s="111"/>
      <c r="D64" s="81"/>
      <c r="E64" s="81"/>
      <c r="F64" s="81"/>
      <c r="G64" s="112"/>
      <c r="H64" s="41"/>
    </row>
    <row r="65" spans="1:8" ht="11.25" customHeight="1" outlineLevel="1" x14ac:dyDescent="0.25">
      <c r="B65" s="81"/>
      <c r="C65" s="111"/>
      <c r="D65" s="81"/>
      <c r="E65" s="81"/>
      <c r="F65" s="81"/>
      <c r="G65" s="41"/>
      <c r="H65" s="41"/>
    </row>
    <row r="66" spans="1:8" ht="11.25" customHeight="1" outlineLevel="1" x14ac:dyDescent="0.25">
      <c r="B66" s="81"/>
      <c r="C66" s="111"/>
      <c r="D66" s="81"/>
      <c r="E66" s="81"/>
      <c r="F66" s="81"/>
      <c r="G66" s="53"/>
      <c r="H66" s="41"/>
    </row>
    <row r="67" spans="1:8" ht="11.25" customHeight="1" outlineLevel="1" x14ac:dyDescent="0.25">
      <c r="B67" s="81"/>
      <c r="C67" s="111"/>
      <c r="D67" s="81"/>
      <c r="E67" s="81"/>
      <c r="F67" s="81"/>
      <c r="G67" s="41"/>
      <c r="H67" s="41"/>
    </row>
    <row r="68" spans="1:8" ht="11.25" customHeight="1" x14ac:dyDescent="0.25">
      <c r="B68" s="81"/>
      <c r="C68" s="111"/>
      <c r="D68" s="81"/>
      <c r="E68" s="81"/>
      <c r="F68" s="81"/>
      <c r="G68" s="41"/>
      <c r="H68" s="41"/>
    </row>
    <row r="69" spans="1:8" ht="11.25" customHeight="1" x14ac:dyDescent="0.25">
      <c r="A69" s="42" t="s">
        <v>196</v>
      </c>
      <c r="B69" s="81" t="s">
        <v>197</v>
      </c>
      <c r="C69" s="111"/>
      <c r="D69" s="81"/>
      <c r="E69" s="81"/>
      <c r="F69" s="81"/>
      <c r="G69" s="41"/>
      <c r="H69" s="41"/>
    </row>
    <row r="70" spans="1:8" ht="11.25" customHeight="1" x14ac:dyDescent="0.25">
      <c r="A70" s="42" t="s">
        <v>198</v>
      </c>
      <c r="B70" s="81" t="s">
        <v>199</v>
      </c>
      <c r="C70" s="111"/>
      <c r="D70" s="81"/>
      <c r="E70" s="81"/>
      <c r="F70" s="81"/>
      <c r="G70" s="41"/>
      <c r="H70" s="41"/>
    </row>
    <row r="71" spans="1:8" ht="11.25" customHeight="1" x14ac:dyDescent="0.25">
      <c r="A71" s="42" t="s">
        <v>200</v>
      </c>
      <c r="B71" s="81"/>
      <c r="C71" s="111"/>
      <c r="D71" s="81"/>
      <c r="E71" s="81"/>
      <c r="F71" s="81"/>
    </row>
    <row r="72" spans="1:8" ht="11.25" customHeight="1" x14ac:dyDescent="0.25">
      <c r="A72" s="42" t="s">
        <v>201</v>
      </c>
      <c r="B72" s="81"/>
      <c r="C72" s="111"/>
      <c r="D72" s="81"/>
      <c r="E72" s="81"/>
      <c r="F72" s="81"/>
    </row>
    <row r="73" spans="1:8" ht="11.25" customHeight="1" x14ac:dyDescent="0.25">
      <c r="B73" s="81"/>
      <c r="C73" s="111"/>
      <c r="D73" s="81"/>
      <c r="E73" s="81"/>
      <c r="F73" s="81"/>
    </row>
    <row r="74" spans="1:8" ht="11.25" customHeight="1" x14ac:dyDescent="0.25">
      <c r="A74" s="39" t="s">
        <v>202</v>
      </c>
      <c r="B74" s="113"/>
      <c r="C74" s="113"/>
      <c r="D74" s="113"/>
      <c r="E74" s="113"/>
      <c r="F74" s="113"/>
    </row>
    <row r="75" spans="1:8" ht="11.25" customHeight="1" x14ac:dyDescent="0.2">
      <c r="A75" s="114" t="s">
        <v>203</v>
      </c>
      <c r="B75" s="115"/>
      <c r="C75" s="116"/>
      <c r="D75" s="62"/>
      <c r="E75" s="62"/>
      <c r="F75" s="62"/>
    </row>
    <row r="76" spans="1:8" ht="45" x14ac:dyDescent="0.2">
      <c r="A76" s="43"/>
      <c r="B76" s="11" t="s">
        <v>0</v>
      </c>
      <c r="C76" s="10" t="s">
        <v>55</v>
      </c>
      <c r="D76" s="11" t="s">
        <v>56</v>
      </c>
      <c r="E76" s="11" t="s">
        <v>57</v>
      </c>
      <c r="F76" s="11" t="s">
        <v>58</v>
      </c>
    </row>
    <row r="77" spans="1:8" x14ac:dyDescent="0.2">
      <c r="A77" s="45" t="s">
        <v>151</v>
      </c>
      <c r="B77" s="54"/>
      <c r="C77" s="46"/>
      <c r="D77" s="54"/>
      <c r="E77" s="54"/>
      <c r="F77" s="54"/>
    </row>
    <row r="78" spans="1:8" x14ac:dyDescent="0.2">
      <c r="A78" s="49" t="s">
        <v>152</v>
      </c>
      <c r="B78" s="50">
        <v>104325</v>
      </c>
      <c r="C78" s="48">
        <v>109101</v>
      </c>
      <c r="D78" s="50">
        <v>113149</v>
      </c>
      <c r="E78" s="50">
        <v>117348</v>
      </c>
      <c r="F78" s="50">
        <v>121293</v>
      </c>
    </row>
    <row r="79" spans="1:8" x14ac:dyDescent="0.2">
      <c r="A79" s="49" t="s">
        <v>153</v>
      </c>
      <c r="B79" s="50">
        <v>26545</v>
      </c>
      <c r="C79" s="48">
        <v>21156</v>
      </c>
      <c r="D79" s="50">
        <v>21569</v>
      </c>
      <c r="E79" s="50">
        <v>21965</v>
      </c>
      <c r="F79" s="50">
        <v>22764</v>
      </c>
    </row>
    <row r="80" spans="1:8" x14ac:dyDescent="0.2">
      <c r="A80" s="117" t="s">
        <v>154</v>
      </c>
      <c r="B80" s="50">
        <v>0</v>
      </c>
      <c r="C80" s="48">
        <v>0</v>
      </c>
      <c r="D80" s="50">
        <v>0</v>
      </c>
      <c r="E80" s="50">
        <v>0</v>
      </c>
      <c r="F80" s="50">
        <v>0</v>
      </c>
    </row>
    <row r="81" spans="1:6" x14ac:dyDescent="0.2">
      <c r="A81" s="49" t="s">
        <v>204</v>
      </c>
      <c r="B81" s="50">
        <v>17074</v>
      </c>
      <c r="C81" s="48">
        <v>16512</v>
      </c>
      <c r="D81" s="50">
        <v>16512</v>
      </c>
      <c r="E81" s="50">
        <v>16512</v>
      </c>
      <c r="F81" s="50">
        <v>16512</v>
      </c>
    </row>
    <row r="82" spans="1:6" x14ac:dyDescent="0.2">
      <c r="A82" s="117" t="s">
        <v>155</v>
      </c>
      <c r="B82" s="50">
        <v>1585</v>
      </c>
      <c r="C82" s="48">
        <v>1917</v>
      </c>
      <c r="D82" s="50">
        <v>1917</v>
      </c>
      <c r="E82" s="50">
        <v>1917</v>
      </c>
      <c r="F82" s="50">
        <v>1917</v>
      </c>
    </row>
    <row r="83" spans="1:6" x14ac:dyDescent="0.2">
      <c r="A83" s="117" t="s">
        <v>156</v>
      </c>
      <c r="B83" s="50">
        <v>0</v>
      </c>
      <c r="C83" s="48">
        <v>0</v>
      </c>
      <c r="D83" s="50">
        <v>0</v>
      </c>
      <c r="E83" s="50">
        <v>0</v>
      </c>
      <c r="F83" s="50">
        <v>0</v>
      </c>
    </row>
    <row r="84" spans="1:6" x14ac:dyDescent="0.2">
      <c r="A84" s="45" t="s">
        <v>205</v>
      </c>
      <c r="B84" s="51">
        <v>147944</v>
      </c>
      <c r="C84" s="52">
        <v>146769</v>
      </c>
      <c r="D84" s="51">
        <v>151230</v>
      </c>
      <c r="E84" s="51">
        <v>155825</v>
      </c>
      <c r="F84" s="51">
        <v>160569</v>
      </c>
    </row>
    <row r="85" spans="1:6" x14ac:dyDescent="0.2">
      <c r="A85" s="45" t="s">
        <v>158</v>
      </c>
      <c r="B85" s="54"/>
      <c r="C85" s="48"/>
      <c r="D85" s="54"/>
      <c r="E85" s="54"/>
      <c r="F85" s="54"/>
    </row>
    <row r="86" spans="1:6" x14ac:dyDescent="0.2">
      <c r="A86" s="45" t="s">
        <v>159</v>
      </c>
      <c r="B86" s="54"/>
      <c r="C86" s="48"/>
      <c r="D86" s="54"/>
      <c r="E86" s="54"/>
      <c r="F86" s="54"/>
    </row>
    <row r="87" spans="1:6" x14ac:dyDescent="0.2">
      <c r="A87" s="45" t="s">
        <v>160</v>
      </c>
      <c r="B87" s="30"/>
      <c r="C87" s="48"/>
      <c r="D87" s="30"/>
      <c r="E87" s="30"/>
      <c r="F87" s="30"/>
    </row>
    <row r="88" spans="1:6" x14ac:dyDescent="0.2">
      <c r="A88" s="49" t="s">
        <v>161</v>
      </c>
      <c r="B88" s="47">
        <v>139529</v>
      </c>
      <c r="C88" s="48">
        <v>138686</v>
      </c>
      <c r="D88" s="47">
        <v>143146</v>
      </c>
      <c r="E88" s="47">
        <v>147742</v>
      </c>
      <c r="F88" s="47">
        <v>152486</v>
      </c>
    </row>
    <row r="89" spans="1:6" x14ac:dyDescent="0.2">
      <c r="A89" s="49" t="s">
        <v>162</v>
      </c>
      <c r="B89" s="47">
        <v>0</v>
      </c>
      <c r="C89" s="48">
        <v>0</v>
      </c>
      <c r="D89" s="47">
        <v>0</v>
      </c>
      <c r="E89" s="47">
        <v>0</v>
      </c>
      <c r="F89" s="47">
        <v>0</v>
      </c>
    </row>
    <row r="90" spans="1:6" x14ac:dyDescent="0.2">
      <c r="A90" s="57" t="s">
        <v>163</v>
      </c>
      <c r="B90" s="47">
        <v>0</v>
      </c>
      <c r="C90" s="48">
        <v>0</v>
      </c>
      <c r="D90" s="47">
        <v>0</v>
      </c>
      <c r="E90" s="47">
        <v>0</v>
      </c>
      <c r="F90" s="47">
        <v>0</v>
      </c>
    </row>
    <row r="91" spans="1:6" x14ac:dyDescent="0.2">
      <c r="A91" s="45" t="s">
        <v>164</v>
      </c>
      <c r="B91" s="118">
        <v>139529</v>
      </c>
      <c r="C91" s="52">
        <v>138686</v>
      </c>
      <c r="D91" s="118">
        <v>143146</v>
      </c>
      <c r="E91" s="118">
        <v>147742</v>
      </c>
      <c r="F91" s="118">
        <v>152486</v>
      </c>
    </row>
    <row r="92" spans="1:6" x14ac:dyDescent="0.2">
      <c r="A92" s="45" t="s">
        <v>165</v>
      </c>
      <c r="B92" s="30"/>
      <c r="C92" s="119"/>
      <c r="D92" s="30"/>
      <c r="E92" s="30"/>
      <c r="F92" s="30"/>
    </row>
    <row r="93" spans="1:6" x14ac:dyDescent="0.2">
      <c r="A93" s="57" t="s">
        <v>166</v>
      </c>
      <c r="B93" s="47">
        <v>0</v>
      </c>
      <c r="C93" s="48">
        <v>0</v>
      </c>
      <c r="D93" s="47">
        <v>0</v>
      </c>
      <c r="E93" s="47">
        <v>0</v>
      </c>
      <c r="F93" s="47">
        <v>0</v>
      </c>
    </row>
    <row r="94" spans="1:6" x14ac:dyDescent="0.2">
      <c r="A94" s="57" t="s">
        <v>167</v>
      </c>
      <c r="B94" s="47">
        <v>0</v>
      </c>
      <c r="C94" s="48">
        <v>0</v>
      </c>
      <c r="D94" s="47">
        <v>0</v>
      </c>
      <c r="E94" s="47">
        <v>0</v>
      </c>
      <c r="F94" s="47">
        <v>0</v>
      </c>
    </row>
    <row r="95" spans="1:6" x14ac:dyDescent="0.2">
      <c r="A95" s="45" t="s">
        <v>168</v>
      </c>
      <c r="B95" s="118">
        <v>0</v>
      </c>
      <c r="C95" s="120">
        <v>0</v>
      </c>
      <c r="D95" s="118">
        <v>0</v>
      </c>
      <c r="E95" s="118">
        <v>0</v>
      </c>
      <c r="F95" s="118"/>
    </row>
    <row r="96" spans="1:6" x14ac:dyDescent="0.2">
      <c r="A96" s="45" t="s">
        <v>169</v>
      </c>
      <c r="B96" s="118">
        <v>139529</v>
      </c>
      <c r="C96" s="120">
        <v>138686</v>
      </c>
      <c r="D96" s="118">
        <v>143146</v>
      </c>
      <c r="E96" s="118">
        <v>147742</v>
      </c>
      <c r="F96" s="118">
        <v>152486</v>
      </c>
    </row>
    <row r="97" spans="1:6" x14ac:dyDescent="0.2">
      <c r="A97" s="59" t="s">
        <v>170</v>
      </c>
      <c r="B97" s="118">
        <v>-8415</v>
      </c>
      <c r="C97" s="120">
        <v>-8083</v>
      </c>
      <c r="D97" s="118">
        <v>-8084</v>
      </c>
      <c r="E97" s="118">
        <v>-8083</v>
      </c>
      <c r="F97" s="118">
        <v>-8083</v>
      </c>
    </row>
    <row r="98" spans="1:6" x14ac:dyDescent="0.2">
      <c r="A98" s="49" t="s">
        <v>171</v>
      </c>
      <c r="B98" s="121">
        <v>0</v>
      </c>
      <c r="C98" s="119">
        <v>0</v>
      </c>
      <c r="D98" s="121">
        <v>0</v>
      </c>
      <c r="E98" s="121">
        <v>0</v>
      </c>
      <c r="F98" s="47">
        <v>0</v>
      </c>
    </row>
    <row r="99" spans="1:6" ht="22.5" x14ac:dyDescent="0.2">
      <c r="A99" s="45" t="s">
        <v>206</v>
      </c>
      <c r="B99" s="118">
        <v>-8415</v>
      </c>
      <c r="C99" s="120">
        <v>-8083</v>
      </c>
      <c r="D99" s="118">
        <v>-8084</v>
      </c>
      <c r="E99" s="118">
        <v>-8083</v>
      </c>
      <c r="F99" s="118">
        <v>-8083</v>
      </c>
    </row>
    <row r="100" spans="1:6" x14ac:dyDescent="0.2">
      <c r="A100" s="1" t="s">
        <v>173</v>
      </c>
      <c r="B100" s="47">
        <v>0</v>
      </c>
      <c r="C100" s="119">
        <v>0</v>
      </c>
      <c r="D100" s="47">
        <v>0</v>
      </c>
      <c r="E100" s="47">
        <v>0</v>
      </c>
      <c r="F100" s="47">
        <v>0</v>
      </c>
    </row>
    <row r="101" spans="1:6" ht="22.5" x14ac:dyDescent="0.2">
      <c r="A101" s="60" t="s">
        <v>172</v>
      </c>
      <c r="B101" s="118">
        <v>-8415</v>
      </c>
      <c r="C101" s="120">
        <v>-8083</v>
      </c>
      <c r="D101" s="118">
        <v>-8084</v>
      </c>
      <c r="E101" s="118">
        <v>-8083</v>
      </c>
      <c r="F101" s="118">
        <v>-8083</v>
      </c>
    </row>
    <row r="102" spans="1:6" x14ac:dyDescent="0.2">
      <c r="A102" s="45" t="s">
        <v>174</v>
      </c>
      <c r="B102" s="47"/>
      <c r="C102" s="119"/>
      <c r="D102" s="47"/>
      <c r="E102" s="47"/>
      <c r="F102" s="47"/>
    </row>
    <row r="103" spans="1:6" x14ac:dyDescent="0.2">
      <c r="A103" s="49" t="s">
        <v>175</v>
      </c>
      <c r="B103" s="47">
        <v>0</v>
      </c>
      <c r="C103" s="119">
        <v>0</v>
      </c>
      <c r="D103" s="47">
        <v>0</v>
      </c>
      <c r="E103" s="47">
        <v>0</v>
      </c>
      <c r="F103" s="47">
        <v>0</v>
      </c>
    </row>
    <row r="104" spans="1:6" x14ac:dyDescent="0.2">
      <c r="A104" s="45" t="s">
        <v>176</v>
      </c>
      <c r="B104" s="118">
        <v>0</v>
      </c>
      <c r="C104" s="120">
        <v>0</v>
      </c>
      <c r="D104" s="118">
        <v>0</v>
      </c>
      <c r="E104" s="118">
        <v>0</v>
      </c>
      <c r="F104" s="118">
        <v>0</v>
      </c>
    </row>
    <row r="105" spans="1:6" x14ac:dyDescent="0.2">
      <c r="A105" s="45" t="s">
        <v>207</v>
      </c>
      <c r="B105" s="118">
        <v>-8415</v>
      </c>
      <c r="C105" s="120">
        <v>-8083</v>
      </c>
      <c r="D105" s="118">
        <v>-8084</v>
      </c>
      <c r="E105" s="118">
        <v>-8083</v>
      </c>
      <c r="F105" s="118">
        <v>-8083</v>
      </c>
    </row>
    <row r="106" spans="1:6" ht="33.75" x14ac:dyDescent="0.2">
      <c r="A106" s="61" t="s">
        <v>208</v>
      </c>
      <c r="B106" s="118">
        <v>-8415</v>
      </c>
      <c r="C106" s="120">
        <v>-8083</v>
      </c>
      <c r="D106" s="118">
        <v>-8084</v>
      </c>
      <c r="E106" s="118">
        <v>-8083</v>
      </c>
      <c r="F106" s="118">
        <v>-8083</v>
      </c>
    </row>
    <row r="107" spans="1:6" ht="11.25" customHeight="1" x14ac:dyDescent="0.2">
      <c r="A107" s="122"/>
      <c r="B107" s="123"/>
      <c r="C107" s="124"/>
      <c r="D107" s="124"/>
      <c r="E107" s="124"/>
      <c r="F107" s="124"/>
    </row>
    <row r="108" spans="1:6" ht="11.25" customHeight="1" x14ac:dyDescent="0.2">
      <c r="A108" s="125" t="s">
        <v>178</v>
      </c>
      <c r="B108" s="126"/>
      <c r="C108" s="127"/>
      <c r="D108" s="127"/>
      <c r="E108" s="127"/>
      <c r="F108" s="124"/>
    </row>
    <row r="109" spans="1:6" ht="22.5" outlineLevel="1" x14ac:dyDescent="0.2">
      <c r="A109" s="65"/>
      <c r="B109" s="128" t="s">
        <v>209</v>
      </c>
      <c r="C109" s="128" t="s">
        <v>179</v>
      </c>
      <c r="D109" s="128" t="s">
        <v>180</v>
      </c>
      <c r="E109" s="128" t="s">
        <v>181</v>
      </c>
      <c r="F109" s="124"/>
    </row>
    <row r="110" spans="1:6" ht="45" outlineLevel="1" x14ac:dyDescent="0.2">
      <c r="A110" s="60" t="s">
        <v>210</v>
      </c>
      <c r="B110" s="129">
        <v>-8415</v>
      </c>
      <c r="C110" s="130">
        <v>-8083</v>
      </c>
      <c r="D110" s="130">
        <v>-8084</v>
      </c>
      <c r="E110" s="130">
        <v>-8083</v>
      </c>
      <c r="F110" s="124"/>
    </row>
    <row r="111" spans="1:6" ht="33.75" outlineLevel="1" x14ac:dyDescent="0.2">
      <c r="A111" s="65" t="s">
        <v>211</v>
      </c>
      <c r="B111" s="131">
        <v>0</v>
      </c>
      <c r="C111" s="132">
        <v>0</v>
      </c>
      <c r="D111" s="132">
        <v>0</v>
      </c>
      <c r="E111" s="132">
        <v>0</v>
      </c>
      <c r="F111" s="133"/>
    </row>
    <row r="112" spans="1:6" ht="22.5" outlineLevel="1" x14ac:dyDescent="0.2">
      <c r="A112" s="65" t="s">
        <v>212</v>
      </c>
      <c r="B112" s="131"/>
      <c r="C112" s="132"/>
      <c r="D112" s="132"/>
      <c r="E112" s="132"/>
      <c r="F112" s="133"/>
    </row>
    <row r="113" spans="1:6" ht="22.5" outlineLevel="1" x14ac:dyDescent="0.2">
      <c r="A113" s="65" t="s">
        <v>213</v>
      </c>
      <c r="B113" s="131"/>
      <c r="C113" s="132"/>
      <c r="D113" s="132"/>
      <c r="E113" s="132"/>
      <c r="F113" s="133"/>
    </row>
    <row r="114" spans="1:6" ht="33.75" outlineLevel="1" x14ac:dyDescent="0.2">
      <c r="A114" s="66" t="s">
        <v>214</v>
      </c>
      <c r="B114" s="129">
        <v>-8415</v>
      </c>
      <c r="C114" s="129">
        <v>-8083</v>
      </c>
      <c r="D114" s="129">
        <v>-8084</v>
      </c>
      <c r="E114" s="129">
        <v>-8083</v>
      </c>
      <c r="F114" s="134"/>
    </row>
    <row r="115" spans="1:6" ht="11.25" customHeight="1" outlineLevel="1" x14ac:dyDescent="0.2">
      <c r="A115" s="135" t="s">
        <v>215</v>
      </c>
      <c r="B115" s="134"/>
      <c r="C115" s="134"/>
      <c r="D115" s="134"/>
      <c r="E115" s="134"/>
      <c r="F115" s="134"/>
    </row>
    <row r="116" spans="1:6" ht="11.25" customHeight="1" outlineLevel="1" x14ac:dyDescent="0.25">
      <c r="A116" s="136" t="s">
        <v>216</v>
      </c>
      <c r="B116" s="137">
        <v>14600</v>
      </c>
      <c r="C116" s="137">
        <v>14600</v>
      </c>
      <c r="D116" s="137">
        <v>14600</v>
      </c>
      <c r="E116" s="137">
        <v>14600</v>
      </c>
      <c r="F116" s="137"/>
    </row>
    <row r="117" spans="1:6" ht="11.25" customHeight="1" outlineLevel="1" x14ac:dyDescent="0.25">
      <c r="A117" s="136" t="s">
        <v>217</v>
      </c>
      <c r="B117" s="137">
        <v>6185</v>
      </c>
      <c r="C117" s="137">
        <v>6517</v>
      </c>
      <c r="D117" s="137">
        <v>6516</v>
      </c>
      <c r="E117" s="137">
        <v>6517</v>
      </c>
      <c r="F117" s="137"/>
    </row>
    <row r="118" spans="1:6" ht="11.25" customHeight="1" outlineLevel="1" x14ac:dyDescent="0.25"/>
    <row r="119" spans="1:6" ht="11.25" customHeight="1" outlineLevel="1" x14ac:dyDescent="0.25">
      <c r="A119" s="58" t="s">
        <v>218</v>
      </c>
      <c r="B119" s="56">
        <v>-1585</v>
      </c>
      <c r="C119" s="56">
        <v>-1917</v>
      </c>
      <c r="D119" s="56">
        <v>-1917</v>
      </c>
      <c r="E119" s="56">
        <v>-1917</v>
      </c>
      <c r="F119" s="56"/>
    </row>
    <row r="120" spans="1:6" ht="11.25" customHeight="1" outlineLevel="1" x14ac:dyDescent="0.25">
      <c r="A120" s="58" t="s">
        <v>219</v>
      </c>
      <c r="B120" s="56">
        <v>0</v>
      </c>
      <c r="C120" s="56">
        <v>0</v>
      </c>
      <c r="D120" s="56">
        <v>0</v>
      </c>
      <c r="E120" s="56">
        <v>0</v>
      </c>
      <c r="F120" s="56"/>
    </row>
    <row r="121" spans="1:6" ht="11.25" customHeight="1" outlineLevel="1" x14ac:dyDescent="0.25">
      <c r="A121" s="58" t="s">
        <v>220</v>
      </c>
      <c r="B121" s="56">
        <v>1585</v>
      </c>
      <c r="C121" s="56">
        <v>1917</v>
      </c>
      <c r="D121" s="56">
        <v>1917</v>
      </c>
      <c r="E121" s="56">
        <v>1917</v>
      </c>
      <c r="F121" s="56"/>
    </row>
    <row r="122" spans="1:6" ht="11.25" customHeight="1" outlineLevel="1" x14ac:dyDescent="0.25">
      <c r="A122" s="58"/>
      <c r="B122" s="56"/>
      <c r="C122" s="56"/>
      <c r="D122" s="56"/>
      <c r="E122" s="56"/>
      <c r="F122" s="56"/>
    </row>
    <row r="124" spans="1:6" ht="11.25" customHeight="1" x14ac:dyDescent="0.25">
      <c r="A124" s="39" t="s">
        <v>221</v>
      </c>
      <c r="B124" s="40"/>
      <c r="C124" s="40"/>
      <c r="D124" s="40"/>
      <c r="E124" s="40"/>
      <c r="F124" s="40"/>
    </row>
    <row r="125" spans="1:6" ht="11.25" customHeight="1" x14ac:dyDescent="0.2">
      <c r="A125" s="114" t="s">
        <v>203</v>
      </c>
      <c r="B125" s="123"/>
      <c r="C125" s="124"/>
      <c r="D125" s="124"/>
      <c r="E125" s="124"/>
      <c r="F125" s="124"/>
    </row>
    <row r="126" spans="1:6" ht="51.75" customHeight="1" x14ac:dyDescent="0.2">
      <c r="A126" s="43"/>
      <c r="B126" s="9" t="s">
        <v>0</v>
      </c>
      <c r="C126" s="138" t="s">
        <v>55</v>
      </c>
      <c r="D126" s="9" t="s">
        <v>56</v>
      </c>
      <c r="E126" s="9" t="s">
        <v>57</v>
      </c>
      <c r="F126" s="9" t="s">
        <v>222</v>
      </c>
    </row>
    <row r="127" spans="1:6" ht="11.25" customHeight="1" x14ac:dyDescent="0.2">
      <c r="A127" s="45" t="s">
        <v>151</v>
      </c>
      <c r="B127" s="30"/>
      <c r="C127" s="30"/>
      <c r="D127" s="30"/>
      <c r="E127" s="30"/>
      <c r="F127" s="30"/>
    </row>
    <row r="128" spans="1:6" ht="11.25" customHeight="1" x14ac:dyDescent="0.2">
      <c r="A128" s="49" t="s">
        <v>152</v>
      </c>
      <c r="B128" s="47">
        <v>104325</v>
      </c>
      <c r="C128" s="119">
        <v>109101</v>
      </c>
      <c r="D128" s="47">
        <v>113149</v>
      </c>
      <c r="E128" s="47">
        <v>117348</v>
      </c>
      <c r="F128" s="47">
        <v>121293</v>
      </c>
    </row>
    <row r="129" spans="1:6" ht="11.25" customHeight="1" x14ac:dyDescent="0.2">
      <c r="A129" s="49" t="s">
        <v>153</v>
      </c>
      <c r="B129" s="47">
        <v>26545</v>
      </c>
      <c r="C129" s="119">
        <v>21156</v>
      </c>
      <c r="D129" s="47">
        <v>21569</v>
      </c>
      <c r="E129" s="47">
        <v>21965</v>
      </c>
      <c r="F129" s="47">
        <v>22764</v>
      </c>
    </row>
    <row r="130" spans="1:6" ht="11.25" customHeight="1" x14ac:dyDescent="0.2">
      <c r="A130" s="117" t="s">
        <v>154</v>
      </c>
      <c r="B130" s="47">
        <v>0</v>
      </c>
      <c r="C130" s="119">
        <v>0</v>
      </c>
      <c r="D130" s="47">
        <v>0</v>
      </c>
      <c r="E130" s="47">
        <v>0</v>
      </c>
      <c r="F130" s="47">
        <v>0</v>
      </c>
    </row>
    <row r="131" spans="1:6" ht="11.25" customHeight="1" x14ac:dyDescent="0.2">
      <c r="A131" s="49" t="s">
        <v>204</v>
      </c>
      <c r="B131" s="47">
        <v>17074</v>
      </c>
      <c r="C131" s="119">
        <v>16512</v>
      </c>
      <c r="D131" s="47">
        <v>16512</v>
      </c>
      <c r="E131" s="47">
        <v>16512</v>
      </c>
      <c r="F131" s="47">
        <v>16512</v>
      </c>
    </row>
    <row r="132" spans="1:6" ht="11.25" customHeight="1" x14ac:dyDescent="0.2">
      <c r="A132" s="117" t="s">
        <v>155</v>
      </c>
      <c r="B132" s="47">
        <v>1585</v>
      </c>
      <c r="C132" s="119">
        <v>1917</v>
      </c>
      <c r="D132" s="47">
        <v>1917</v>
      </c>
      <c r="E132" s="47">
        <v>1917</v>
      </c>
      <c r="F132" s="47">
        <v>1917</v>
      </c>
    </row>
    <row r="133" spans="1:6" ht="11.25" customHeight="1" x14ac:dyDescent="0.2">
      <c r="A133" s="117" t="s">
        <v>156</v>
      </c>
      <c r="B133" s="47">
        <v>0</v>
      </c>
      <c r="C133" s="119">
        <v>0</v>
      </c>
      <c r="D133" s="47">
        <v>0</v>
      </c>
      <c r="E133" s="47">
        <v>0</v>
      </c>
      <c r="F133" s="47">
        <v>0</v>
      </c>
    </row>
    <row r="134" spans="1:6" ht="11.25" customHeight="1" x14ac:dyDescent="0.2">
      <c r="A134" s="45" t="s">
        <v>205</v>
      </c>
      <c r="B134" s="118">
        <v>147944</v>
      </c>
      <c r="C134" s="120">
        <v>146769</v>
      </c>
      <c r="D134" s="118">
        <v>151230</v>
      </c>
      <c r="E134" s="118">
        <v>155825</v>
      </c>
      <c r="F134" s="118">
        <v>160569</v>
      </c>
    </row>
    <row r="135" spans="1:6" ht="11.25" customHeight="1" x14ac:dyDescent="0.2">
      <c r="A135" s="45" t="s">
        <v>158</v>
      </c>
      <c r="B135" s="47"/>
      <c r="C135" s="119"/>
      <c r="D135" s="47"/>
      <c r="E135" s="47"/>
      <c r="F135" s="47"/>
    </row>
    <row r="136" spans="1:6" ht="11.25" customHeight="1" x14ac:dyDescent="0.2">
      <c r="A136" s="45" t="s">
        <v>159</v>
      </c>
      <c r="B136" s="47"/>
      <c r="C136" s="119"/>
      <c r="D136" s="47"/>
      <c r="E136" s="47"/>
      <c r="F136" s="47"/>
    </row>
    <row r="137" spans="1:6" ht="11.25" customHeight="1" x14ac:dyDescent="0.2">
      <c r="A137" s="45" t="s">
        <v>160</v>
      </c>
      <c r="B137" s="47"/>
      <c r="C137" s="119"/>
      <c r="D137" s="47"/>
      <c r="E137" s="47"/>
      <c r="F137" s="47"/>
    </row>
    <row r="138" spans="1:6" ht="11.25" customHeight="1" x14ac:dyDescent="0.2">
      <c r="A138" s="49" t="s">
        <v>161</v>
      </c>
      <c r="B138" s="47">
        <v>139529</v>
      </c>
      <c r="C138" s="119">
        <v>138686</v>
      </c>
      <c r="D138" s="47">
        <v>143146</v>
      </c>
      <c r="E138" s="47">
        <v>147742</v>
      </c>
      <c r="F138" s="47">
        <v>152486</v>
      </c>
    </row>
    <row r="139" spans="1:6" ht="11.25" customHeight="1" x14ac:dyDescent="0.2">
      <c r="A139" s="117" t="s">
        <v>223</v>
      </c>
      <c r="B139" s="47">
        <v>10000</v>
      </c>
      <c r="C139" s="119">
        <v>10000</v>
      </c>
      <c r="D139" s="47">
        <v>10000</v>
      </c>
      <c r="E139" s="47">
        <v>10000</v>
      </c>
      <c r="F139" s="47">
        <v>10000</v>
      </c>
    </row>
    <row r="140" spans="1:6" ht="11.25" customHeight="1" x14ac:dyDescent="0.2">
      <c r="A140" s="49" t="s">
        <v>224</v>
      </c>
      <c r="B140" s="47">
        <v>0</v>
      </c>
      <c r="C140" s="119">
        <v>0</v>
      </c>
      <c r="D140" s="47">
        <v>0</v>
      </c>
      <c r="E140" s="47">
        <v>0</v>
      </c>
      <c r="F140" s="47">
        <v>0</v>
      </c>
    </row>
    <row r="141" spans="1:6" ht="11.25" customHeight="1" x14ac:dyDescent="0.2">
      <c r="A141" s="57" t="s">
        <v>163</v>
      </c>
      <c r="B141" s="47">
        <v>0</v>
      </c>
      <c r="C141" s="119">
        <v>0</v>
      </c>
      <c r="D141" s="47">
        <v>0</v>
      </c>
      <c r="E141" s="47">
        <v>0</v>
      </c>
      <c r="F141" s="47">
        <v>0</v>
      </c>
    </row>
    <row r="142" spans="1:6" ht="11.25" customHeight="1" x14ac:dyDescent="0.2">
      <c r="A142" s="45" t="s">
        <v>164</v>
      </c>
      <c r="B142" s="118">
        <v>149529</v>
      </c>
      <c r="C142" s="120">
        <v>148686</v>
      </c>
      <c r="D142" s="118">
        <v>153146</v>
      </c>
      <c r="E142" s="118">
        <v>157742</v>
      </c>
      <c r="F142" s="118">
        <v>162486</v>
      </c>
    </row>
    <row r="143" spans="1:6" ht="11.25" customHeight="1" x14ac:dyDescent="0.2">
      <c r="A143" s="45" t="s">
        <v>165</v>
      </c>
      <c r="B143" s="47"/>
      <c r="C143" s="119"/>
      <c r="D143" s="47"/>
      <c r="E143" s="47"/>
      <c r="F143" s="47"/>
    </row>
    <row r="144" spans="1:6" ht="11.25" customHeight="1" x14ac:dyDescent="0.2">
      <c r="A144" s="57" t="s">
        <v>166</v>
      </c>
      <c r="B144" s="47">
        <v>0</v>
      </c>
      <c r="C144" s="119">
        <v>0</v>
      </c>
      <c r="D144" s="47">
        <v>0</v>
      </c>
      <c r="E144" s="47">
        <v>0</v>
      </c>
      <c r="F144" s="47">
        <v>0</v>
      </c>
    </row>
    <row r="145" spans="1:6" ht="11.25" customHeight="1" x14ac:dyDescent="0.2">
      <c r="A145" s="57" t="s">
        <v>167</v>
      </c>
      <c r="B145" s="47">
        <v>0</v>
      </c>
      <c r="C145" s="119">
        <v>0</v>
      </c>
      <c r="D145" s="47">
        <v>0</v>
      </c>
      <c r="E145" s="47">
        <v>0</v>
      </c>
      <c r="F145" s="47">
        <v>0</v>
      </c>
    </row>
    <row r="146" spans="1:6" ht="11.25" customHeight="1" x14ac:dyDescent="0.2">
      <c r="A146" s="45" t="s">
        <v>168</v>
      </c>
      <c r="B146" s="118">
        <v>0</v>
      </c>
      <c r="C146" s="120">
        <v>0</v>
      </c>
      <c r="D146" s="118">
        <v>0</v>
      </c>
      <c r="E146" s="118">
        <v>0</v>
      </c>
      <c r="F146" s="118">
        <v>0</v>
      </c>
    </row>
    <row r="147" spans="1:6" ht="11.25" customHeight="1" x14ac:dyDescent="0.2">
      <c r="A147" s="45" t="s">
        <v>169</v>
      </c>
      <c r="B147" s="118">
        <v>149529</v>
      </c>
      <c r="C147" s="120">
        <v>148686</v>
      </c>
      <c r="D147" s="118">
        <v>153146</v>
      </c>
      <c r="E147" s="118">
        <v>157742</v>
      </c>
      <c r="F147" s="118">
        <v>162486</v>
      </c>
    </row>
    <row r="148" spans="1:6" ht="11.25" customHeight="1" x14ac:dyDescent="0.2">
      <c r="A148" s="59" t="s">
        <v>170</v>
      </c>
      <c r="B148" s="118">
        <v>1585</v>
      </c>
      <c r="C148" s="120">
        <v>1917</v>
      </c>
      <c r="D148" s="118">
        <v>1916</v>
      </c>
      <c r="E148" s="118">
        <v>1917</v>
      </c>
      <c r="F148" s="118">
        <v>1917</v>
      </c>
    </row>
    <row r="149" spans="1:6" ht="11.25" customHeight="1" x14ac:dyDescent="0.2">
      <c r="A149" s="49" t="s">
        <v>171</v>
      </c>
      <c r="B149" s="47">
        <v>0</v>
      </c>
      <c r="C149" s="119">
        <v>0</v>
      </c>
      <c r="D149" s="47">
        <v>0</v>
      </c>
      <c r="E149" s="47">
        <v>0</v>
      </c>
      <c r="F149" s="47">
        <v>0</v>
      </c>
    </row>
    <row r="150" spans="1:6" ht="24" customHeight="1" x14ac:dyDescent="0.2">
      <c r="A150" s="45" t="s">
        <v>206</v>
      </c>
      <c r="B150" s="118">
        <v>1585</v>
      </c>
      <c r="C150" s="120">
        <v>1917</v>
      </c>
      <c r="D150" s="118">
        <v>1916</v>
      </c>
      <c r="E150" s="118">
        <v>1917</v>
      </c>
      <c r="F150" s="118">
        <v>1917</v>
      </c>
    </row>
    <row r="151" spans="1:6" ht="16.5" customHeight="1" x14ac:dyDescent="0.2">
      <c r="A151" s="1" t="s">
        <v>173</v>
      </c>
      <c r="B151" s="47">
        <v>0</v>
      </c>
      <c r="C151" s="119">
        <v>0</v>
      </c>
      <c r="D151" s="47">
        <v>0</v>
      </c>
      <c r="E151" s="47">
        <v>0</v>
      </c>
      <c r="F151" s="47">
        <v>0</v>
      </c>
    </row>
    <row r="152" spans="1:6" ht="26.25" customHeight="1" x14ac:dyDescent="0.2">
      <c r="A152" s="139" t="s">
        <v>172</v>
      </c>
      <c r="B152" s="118">
        <v>1585</v>
      </c>
      <c r="C152" s="120">
        <v>1917</v>
      </c>
      <c r="D152" s="118">
        <v>1916</v>
      </c>
      <c r="E152" s="118">
        <v>1917</v>
      </c>
      <c r="F152" s="118">
        <v>1917</v>
      </c>
    </row>
    <row r="153" spans="1:6" ht="11.25" customHeight="1" x14ac:dyDescent="0.2">
      <c r="A153" s="136" t="s">
        <v>216</v>
      </c>
      <c r="B153" s="47">
        <v>10000</v>
      </c>
      <c r="C153" s="119">
        <v>10000</v>
      </c>
      <c r="D153" s="47">
        <v>10000</v>
      </c>
      <c r="E153" s="47">
        <v>10000</v>
      </c>
      <c r="F153" s="47">
        <v>10000</v>
      </c>
    </row>
    <row r="154" spans="1:6" ht="11.25" customHeight="1" x14ac:dyDescent="0.2">
      <c r="A154" s="45" t="s">
        <v>225</v>
      </c>
      <c r="B154" s="118">
        <v>-8415</v>
      </c>
      <c r="C154" s="120">
        <v>-8083</v>
      </c>
      <c r="D154" s="118">
        <v>-8084</v>
      </c>
      <c r="E154" s="118">
        <v>-8083</v>
      </c>
      <c r="F154" s="118">
        <v>-8083</v>
      </c>
    </row>
    <row r="156" spans="1:6" ht="11.25" customHeight="1" x14ac:dyDescent="0.25">
      <c r="A156" s="39" t="s">
        <v>226</v>
      </c>
      <c r="B156" s="40"/>
      <c r="C156" s="40"/>
      <c r="D156" s="40"/>
      <c r="E156" s="40"/>
      <c r="F156" s="40"/>
    </row>
    <row r="157" spans="1:6" ht="11.25" customHeight="1" x14ac:dyDescent="0.2">
      <c r="A157" s="114" t="s">
        <v>203</v>
      </c>
      <c r="B157" s="123"/>
      <c r="C157" s="124"/>
      <c r="D157" s="124"/>
      <c r="E157" s="124"/>
      <c r="F157" s="124"/>
    </row>
    <row r="158" spans="1:6" ht="45" x14ac:dyDescent="0.2">
      <c r="A158" s="43"/>
      <c r="B158" s="9" t="s">
        <v>0</v>
      </c>
      <c r="C158" s="138" t="s">
        <v>55</v>
      </c>
      <c r="D158" s="9" t="s">
        <v>56</v>
      </c>
      <c r="E158" s="9" t="s">
        <v>57</v>
      </c>
      <c r="F158" s="9" t="s">
        <v>58</v>
      </c>
    </row>
    <row r="159" spans="1:6" x14ac:dyDescent="0.2">
      <c r="A159" s="45" t="s">
        <v>151</v>
      </c>
      <c r="B159" s="47"/>
      <c r="C159" s="119"/>
      <c r="D159" s="47"/>
      <c r="E159" s="47"/>
      <c r="F159" s="47"/>
    </row>
    <row r="160" spans="1:6" x14ac:dyDescent="0.2">
      <c r="A160" s="49" t="s">
        <v>152</v>
      </c>
      <c r="B160" s="47">
        <v>156545</v>
      </c>
      <c r="C160" s="119">
        <v>127319</v>
      </c>
      <c r="D160" s="47">
        <v>118644</v>
      </c>
      <c r="E160" s="47">
        <v>118570</v>
      </c>
      <c r="F160" s="47">
        <v>111773</v>
      </c>
    </row>
    <row r="161" spans="1:6" x14ac:dyDescent="0.2">
      <c r="A161" s="49" t="s">
        <v>153</v>
      </c>
      <c r="B161" s="47">
        <v>65447</v>
      </c>
      <c r="C161" s="119">
        <v>67632</v>
      </c>
      <c r="D161" s="47">
        <v>60789</v>
      </c>
      <c r="E161" s="47">
        <v>60804</v>
      </c>
      <c r="F161" s="47">
        <v>56541</v>
      </c>
    </row>
    <row r="162" spans="1:6" x14ac:dyDescent="0.2">
      <c r="A162" s="117" t="s">
        <v>154</v>
      </c>
      <c r="B162" s="47">
        <v>0</v>
      </c>
      <c r="C162" s="119">
        <v>299</v>
      </c>
      <c r="D162" s="47">
        <v>56</v>
      </c>
      <c r="E162" s="47">
        <v>76</v>
      </c>
      <c r="F162" s="47">
        <v>0</v>
      </c>
    </row>
    <row r="163" spans="1:6" x14ac:dyDescent="0.2">
      <c r="A163" s="49" t="s">
        <v>204</v>
      </c>
      <c r="B163" s="47">
        <v>35705</v>
      </c>
      <c r="C163" s="119">
        <v>34564</v>
      </c>
      <c r="D163" s="47">
        <v>33756</v>
      </c>
      <c r="E163" s="47">
        <v>29689</v>
      </c>
      <c r="F163" s="47">
        <v>29469</v>
      </c>
    </row>
    <row r="164" spans="1:6" x14ac:dyDescent="0.2">
      <c r="A164" s="117" t="s">
        <v>155</v>
      </c>
      <c r="B164" s="47">
        <v>3095</v>
      </c>
      <c r="C164" s="119">
        <v>4633</v>
      </c>
      <c r="D164" s="47">
        <v>2415</v>
      </c>
      <c r="E164" s="47">
        <v>1180</v>
      </c>
      <c r="F164" s="47">
        <v>2211</v>
      </c>
    </row>
    <row r="165" spans="1:6" x14ac:dyDescent="0.2">
      <c r="A165" s="117" t="s">
        <v>156</v>
      </c>
      <c r="B165" s="47">
        <v>0</v>
      </c>
      <c r="C165" s="119">
        <v>0</v>
      </c>
      <c r="D165" s="47">
        <v>0</v>
      </c>
      <c r="E165" s="47">
        <v>0</v>
      </c>
      <c r="F165" s="47">
        <v>0</v>
      </c>
    </row>
    <row r="166" spans="1:6" x14ac:dyDescent="0.2">
      <c r="A166" s="45" t="s">
        <v>205</v>
      </c>
      <c r="B166" s="118">
        <v>257697</v>
      </c>
      <c r="C166" s="120">
        <v>229814</v>
      </c>
      <c r="D166" s="118">
        <v>213245</v>
      </c>
      <c r="E166" s="118">
        <v>209139</v>
      </c>
      <c r="F166" s="118">
        <v>197783</v>
      </c>
    </row>
    <row r="167" spans="1:6" x14ac:dyDescent="0.2">
      <c r="A167" s="45" t="s">
        <v>158</v>
      </c>
      <c r="B167" s="47"/>
      <c r="C167" s="119"/>
      <c r="D167" s="47"/>
      <c r="E167" s="47"/>
      <c r="F167" s="47"/>
    </row>
    <row r="168" spans="1:6" x14ac:dyDescent="0.2">
      <c r="A168" s="45" t="s">
        <v>159</v>
      </c>
      <c r="B168" s="47"/>
      <c r="C168" s="119"/>
      <c r="D168" s="47"/>
      <c r="E168" s="47"/>
      <c r="F168" s="47"/>
    </row>
    <row r="169" spans="1:6" x14ac:dyDescent="0.2">
      <c r="A169" s="45" t="s">
        <v>160</v>
      </c>
      <c r="B169" s="47"/>
      <c r="C169" s="119"/>
      <c r="D169" s="47"/>
      <c r="E169" s="47"/>
      <c r="F169" s="47"/>
    </row>
    <row r="170" spans="1:6" x14ac:dyDescent="0.2">
      <c r="A170" s="49" t="s">
        <v>161</v>
      </c>
      <c r="B170" s="47">
        <v>13071</v>
      </c>
      <c r="C170" s="119">
        <v>8107</v>
      </c>
      <c r="D170" s="47">
        <v>7894</v>
      </c>
      <c r="E170" s="47">
        <v>7894</v>
      </c>
      <c r="F170" s="47">
        <v>7894</v>
      </c>
    </row>
    <row r="171" spans="1:6" x14ac:dyDescent="0.2">
      <c r="A171" s="49" t="s">
        <v>224</v>
      </c>
      <c r="B171" s="47">
        <v>0</v>
      </c>
      <c r="C171" s="119">
        <v>0</v>
      </c>
      <c r="D171" s="47">
        <v>0</v>
      </c>
      <c r="E171" s="47">
        <v>0</v>
      </c>
      <c r="F171" s="47">
        <v>0</v>
      </c>
    </row>
    <row r="172" spans="1:6" x14ac:dyDescent="0.2">
      <c r="A172" s="57" t="s">
        <v>163</v>
      </c>
      <c r="B172" s="47">
        <v>0</v>
      </c>
      <c r="C172" s="119">
        <v>0</v>
      </c>
      <c r="D172" s="47">
        <v>0</v>
      </c>
      <c r="E172" s="47">
        <v>0</v>
      </c>
      <c r="F172" s="47">
        <v>0</v>
      </c>
    </row>
    <row r="173" spans="1:6" x14ac:dyDescent="0.2">
      <c r="A173" s="45" t="s">
        <v>164</v>
      </c>
      <c r="B173" s="118">
        <v>13071</v>
      </c>
      <c r="C173" s="120">
        <v>8107</v>
      </c>
      <c r="D173" s="118">
        <v>7894</v>
      </c>
      <c r="E173" s="118">
        <v>7894</v>
      </c>
      <c r="F173" s="118">
        <v>7894</v>
      </c>
    </row>
    <row r="174" spans="1:6" x14ac:dyDescent="0.2">
      <c r="A174" s="45" t="s">
        <v>165</v>
      </c>
      <c r="B174" s="47"/>
      <c r="C174" s="119"/>
      <c r="D174" s="47"/>
      <c r="E174" s="47"/>
      <c r="F174" s="47"/>
    </row>
    <row r="175" spans="1:6" x14ac:dyDescent="0.2">
      <c r="A175" s="57" t="s">
        <v>166</v>
      </c>
      <c r="B175" s="47">
        <v>0</v>
      </c>
      <c r="C175" s="119">
        <v>0</v>
      </c>
      <c r="D175" s="47">
        <v>0</v>
      </c>
      <c r="E175" s="47">
        <v>0</v>
      </c>
      <c r="F175" s="47">
        <v>0</v>
      </c>
    </row>
    <row r="176" spans="1:6" x14ac:dyDescent="0.2">
      <c r="A176" s="57" t="s">
        <v>167</v>
      </c>
      <c r="B176" s="47">
        <v>495</v>
      </c>
      <c r="C176" s="119">
        <v>495</v>
      </c>
      <c r="D176" s="47">
        <v>495</v>
      </c>
      <c r="E176" s="47">
        <v>495</v>
      </c>
      <c r="F176" s="47">
        <v>495</v>
      </c>
    </row>
    <row r="177" spans="1:6" x14ac:dyDescent="0.2">
      <c r="A177" s="45" t="s">
        <v>168</v>
      </c>
      <c r="B177" s="118">
        <v>0</v>
      </c>
      <c r="C177" s="120">
        <v>0</v>
      </c>
      <c r="D177" s="118">
        <v>0</v>
      </c>
      <c r="E177" s="118">
        <v>0</v>
      </c>
      <c r="F177" s="118">
        <v>0</v>
      </c>
    </row>
    <row r="178" spans="1:6" x14ac:dyDescent="0.2">
      <c r="A178" s="45" t="s">
        <v>169</v>
      </c>
      <c r="B178" s="118">
        <v>13071</v>
      </c>
      <c r="C178" s="120">
        <v>8107</v>
      </c>
      <c r="D178" s="118">
        <v>7894</v>
      </c>
      <c r="E178" s="118">
        <v>7894</v>
      </c>
      <c r="F178" s="118">
        <v>7894</v>
      </c>
    </row>
    <row r="179" spans="1:6" x14ac:dyDescent="0.2">
      <c r="A179" s="59" t="s">
        <v>170</v>
      </c>
      <c r="B179" s="118">
        <v>-244626</v>
      </c>
      <c r="C179" s="120">
        <v>-221707</v>
      </c>
      <c r="D179" s="118">
        <v>-205351</v>
      </c>
      <c r="E179" s="118">
        <v>-201245</v>
      </c>
      <c r="F179" s="118">
        <v>-189889</v>
      </c>
    </row>
    <row r="180" spans="1:6" x14ac:dyDescent="0.2">
      <c r="A180" s="49" t="s">
        <v>171</v>
      </c>
      <c r="B180" s="47">
        <v>234801</v>
      </c>
      <c r="C180" s="119">
        <v>214587</v>
      </c>
      <c r="D180" s="47">
        <v>196939</v>
      </c>
      <c r="E180" s="47">
        <v>196282</v>
      </c>
      <c r="F180" s="47">
        <v>186894</v>
      </c>
    </row>
    <row r="181" spans="1:6" x14ac:dyDescent="0.2">
      <c r="A181" s="45" t="s">
        <v>227</v>
      </c>
      <c r="B181" s="47"/>
      <c r="C181" s="119"/>
      <c r="D181" s="47"/>
      <c r="E181" s="47"/>
      <c r="F181" s="47"/>
    </row>
    <row r="182" spans="1:6" x14ac:dyDescent="0.2">
      <c r="A182" s="45" t="s">
        <v>228</v>
      </c>
      <c r="B182" s="118">
        <v>-9825</v>
      </c>
      <c r="C182" s="120">
        <v>-7120</v>
      </c>
      <c r="D182" s="118">
        <v>-8412</v>
      </c>
      <c r="E182" s="118">
        <v>-4963</v>
      </c>
      <c r="F182" s="118">
        <v>-2995</v>
      </c>
    </row>
    <row r="183" spans="1:6" x14ac:dyDescent="0.2">
      <c r="A183" s="45" t="s">
        <v>174</v>
      </c>
      <c r="B183" s="47"/>
      <c r="C183" s="119"/>
      <c r="D183" s="47"/>
      <c r="E183" s="47"/>
      <c r="F183" s="47"/>
    </row>
    <row r="184" spans="1:6" x14ac:dyDescent="0.2">
      <c r="A184" s="49" t="s">
        <v>175</v>
      </c>
      <c r="B184" s="47">
        <v>0</v>
      </c>
      <c r="C184" s="119">
        <v>0</v>
      </c>
      <c r="D184" s="47">
        <v>0</v>
      </c>
      <c r="E184" s="47">
        <v>0</v>
      </c>
      <c r="F184" s="47">
        <v>0</v>
      </c>
    </row>
    <row r="185" spans="1:6" x14ac:dyDescent="0.2">
      <c r="A185" s="45" t="s">
        <v>176</v>
      </c>
      <c r="B185" s="118">
        <v>0</v>
      </c>
      <c r="C185" s="120">
        <v>0</v>
      </c>
      <c r="D185" s="118">
        <v>0</v>
      </c>
      <c r="E185" s="118">
        <v>0</v>
      </c>
      <c r="F185" s="118">
        <v>0</v>
      </c>
    </row>
    <row r="186" spans="1:6" x14ac:dyDescent="0.2">
      <c r="A186" s="45" t="s">
        <v>229</v>
      </c>
      <c r="B186" s="118">
        <v>-9825</v>
      </c>
      <c r="C186" s="120">
        <v>-7120</v>
      </c>
      <c r="D186" s="118">
        <v>-8412</v>
      </c>
      <c r="E186" s="118">
        <v>-4963</v>
      </c>
      <c r="F186" s="118">
        <v>-2995</v>
      </c>
    </row>
    <row r="187" spans="1:6" ht="33.75" x14ac:dyDescent="0.2">
      <c r="A187" s="61" t="s">
        <v>208</v>
      </c>
      <c r="B187" s="118">
        <v>-9825</v>
      </c>
      <c r="C187" s="120">
        <v>-7120</v>
      </c>
      <c r="D187" s="118">
        <v>-8412</v>
      </c>
      <c r="E187" s="118">
        <v>-4963</v>
      </c>
      <c r="F187" s="118">
        <v>-2995</v>
      </c>
    </row>
    <row r="188" spans="1:6" ht="11.25" customHeight="1" x14ac:dyDescent="0.2">
      <c r="A188" s="122"/>
      <c r="B188" s="123"/>
      <c r="C188" s="124"/>
      <c r="D188" s="124"/>
      <c r="E188" s="124"/>
      <c r="F188" s="124"/>
    </row>
    <row r="189" spans="1:6" x14ac:dyDescent="0.2">
      <c r="A189" s="125" t="s">
        <v>178</v>
      </c>
      <c r="B189" s="126"/>
      <c r="C189" s="127"/>
      <c r="D189" s="127"/>
      <c r="E189" s="127"/>
      <c r="F189" s="140"/>
    </row>
    <row r="190" spans="1:6" ht="45" x14ac:dyDescent="0.2">
      <c r="A190" s="65"/>
      <c r="B190" s="9" t="s">
        <v>0</v>
      </c>
      <c r="C190" s="138" t="s">
        <v>55</v>
      </c>
      <c r="D190" s="9" t="s">
        <v>56</v>
      </c>
      <c r="E190" s="9" t="s">
        <v>57</v>
      </c>
      <c r="F190" s="9" t="s">
        <v>58</v>
      </c>
    </row>
    <row r="191" spans="1:6" ht="45" x14ac:dyDescent="0.2">
      <c r="A191" s="60" t="s">
        <v>210</v>
      </c>
      <c r="B191" s="129">
        <v>9206</v>
      </c>
      <c r="C191" s="130">
        <v>10890</v>
      </c>
      <c r="D191" s="130">
        <v>8953</v>
      </c>
      <c r="E191" s="130">
        <v>8401</v>
      </c>
      <c r="F191" s="130">
        <v>10149</v>
      </c>
    </row>
    <row r="192" spans="1:6" ht="33.75" x14ac:dyDescent="0.2">
      <c r="A192" s="65" t="s">
        <v>211</v>
      </c>
      <c r="B192" s="129">
        <v>19031</v>
      </c>
      <c r="C192" s="132">
        <v>18010</v>
      </c>
      <c r="D192" s="132">
        <v>17365</v>
      </c>
      <c r="E192" s="132">
        <v>13364</v>
      </c>
      <c r="F192" s="132">
        <v>13144</v>
      </c>
    </row>
    <row r="193" spans="1:6" ht="22.5" x14ac:dyDescent="0.2">
      <c r="A193" s="65" t="s">
        <v>230</v>
      </c>
      <c r="B193" s="141"/>
      <c r="C193" s="142"/>
      <c r="D193" s="142"/>
      <c r="E193" s="142"/>
      <c r="F193" s="142"/>
    </row>
    <row r="194" spans="1:6" ht="22.5" x14ac:dyDescent="0.2">
      <c r="A194" s="65" t="s">
        <v>213</v>
      </c>
      <c r="B194" s="141"/>
      <c r="C194" s="142"/>
      <c r="D194" s="142"/>
      <c r="E194" s="142"/>
      <c r="F194" s="142"/>
    </row>
    <row r="195" spans="1:6" ht="33.75" x14ac:dyDescent="0.2">
      <c r="A195" s="66" t="s">
        <v>214</v>
      </c>
      <c r="B195" s="129">
        <v>-9825</v>
      </c>
      <c r="C195" s="129">
        <v>-7120</v>
      </c>
      <c r="D195" s="129">
        <v>-8412</v>
      </c>
      <c r="E195" s="129">
        <v>-4963</v>
      </c>
      <c r="F195" s="129">
        <v>-2995</v>
      </c>
    </row>
    <row r="196" spans="1:6" ht="11.25" customHeight="1" x14ac:dyDescent="0.2">
      <c r="A196" s="135" t="s">
        <v>215</v>
      </c>
      <c r="B196" s="134"/>
      <c r="C196" s="134"/>
      <c r="D196" s="134"/>
      <c r="E196" s="134"/>
      <c r="F196" s="134"/>
    </row>
    <row r="197" spans="1:6" ht="11.25" customHeight="1" x14ac:dyDescent="0.2">
      <c r="A197" s="135"/>
      <c r="B197" s="134"/>
      <c r="C197" s="134"/>
      <c r="D197" s="134"/>
      <c r="E197" s="134"/>
      <c r="F197" s="134"/>
    </row>
    <row r="199" spans="1:6" ht="11.25" customHeight="1" x14ac:dyDescent="0.25">
      <c r="A199" s="42" t="s">
        <v>231</v>
      </c>
    </row>
    <row r="200" spans="1:6" ht="11.25" customHeight="1" x14ac:dyDescent="0.25">
      <c r="A200" s="42" t="s">
        <v>203</v>
      </c>
    </row>
    <row r="201" spans="1:6" s="143" customFormat="1" ht="55.5" customHeight="1" x14ac:dyDescent="0.2">
      <c r="B201" s="9" t="s">
        <v>0</v>
      </c>
      <c r="C201" s="138" t="s">
        <v>55</v>
      </c>
      <c r="D201" s="9" t="s">
        <v>56</v>
      </c>
      <c r="E201" s="9" t="s">
        <v>57</v>
      </c>
      <c r="F201" s="9" t="s">
        <v>58</v>
      </c>
    </row>
    <row r="202" spans="1:6" ht="11.25" customHeight="1" x14ac:dyDescent="0.2">
      <c r="A202" s="136" t="s">
        <v>151</v>
      </c>
      <c r="B202" s="47"/>
      <c r="C202" s="119"/>
      <c r="D202" s="47"/>
      <c r="E202" s="47"/>
      <c r="F202" s="47"/>
    </row>
    <row r="203" spans="1:6" ht="11.25" customHeight="1" x14ac:dyDescent="0.2">
      <c r="A203" s="42" t="s">
        <v>152</v>
      </c>
      <c r="B203" s="47">
        <v>156545</v>
      </c>
      <c r="C203" s="119">
        <v>127319</v>
      </c>
      <c r="D203" s="47">
        <v>118644</v>
      </c>
      <c r="E203" s="47">
        <v>118570</v>
      </c>
      <c r="F203" s="47">
        <v>111773</v>
      </c>
    </row>
    <row r="204" spans="1:6" ht="11.25" customHeight="1" x14ac:dyDescent="0.2">
      <c r="A204" s="42" t="s">
        <v>153</v>
      </c>
      <c r="B204" s="47">
        <v>65447</v>
      </c>
      <c r="C204" s="119">
        <v>67632</v>
      </c>
      <c r="D204" s="47">
        <v>60789</v>
      </c>
      <c r="E204" s="47">
        <v>60804</v>
      </c>
      <c r="F204" s="47">
        <v>56541</v>
      </c>
    </row>
    <row r="205" spans="1:6" ht="11.25" customHeight="1" x14ac:dyDescent="0.2">
      <c r="A205" s="117" t="s">
        <v>154</v>
      </c>
      <c r="B205" s="47">
        <v>0</v>
      </c>
      <c r="C205" s="119">
        <v>299</v>
      </c>
      <c r="D205" s="47">
        <v>56</v>
      </c>
      <c r="E205" s="47">
        <v>76</v>
      </c>
      <c r="F205" s="47">
        <v>0</v>
      </c>
    </row>
    <row r="206" spans="1:6" ht="11.25" customHeight="1" x14ac:dyDescent="0.2">
      <c r="A206" s="42" t="s">
        <v>204</v>
      </c>
      <c r="B206" s="47">
        <v>35705</v>
      </c>
      <c r="C206" s="119">
        <v>34564</v>
      </c>
      <c r="D206" s="47">
        <v>33756</v>
      </c>
      <c r="E206" s="47">
        <v>29689</v>
      </c>
      <c r="F206" s="47">
        <v>29469</v>
      </c>
    </row>
    <row r="207" spans="1:6" ht="11.25" customHeight="1" x14ac:dyDescent="0.2">
      <c r="A207" s="117" t="s">
        <v>155</v>
      </c>
      <c r="B207" s="47">
        <v>3095</v>
      </c>
      <c r="C207" s="119">
        <v>4633</v>
      </c>
      <c r="D207" s="47">
        <v>2415</v>
      </c>
      <c r="E207" s="47">
        <v>1180</v>
      </c>
      <c r="F207" s="47">
        <v>2211</v>
      </c>
    </row>
    <row r="208" spans="1:6" ht="11.25" customHeight="1" x14ac:dyDescent="0.2">
      <c r="A208" s="117" t="s">
        <v>156</v>
      </c>
      <c r="B208" s="47">
        <v>0</v>
      </c>
      <c r="C208" s="119">
        <v>0</v>
      </c>
      <c r="D208" s="47">
        <v>0</v>
      </c>
      <c r="E208" s="47">
        <v>0</v>
      </c>
      <c r="F208" s="47">
        <v>0</v>
      </c>
    </row>
    <row r="209" spans="1:6" ht="11.25" customHeight="1" x14ac:dyDescent="0.2">
      <c r="A209" s="117" t="s">
        <v>223</v>
      </c>
      <c r="B209" s="47">
        <v>10000</v>
      </c>
      <c r="C209" s="119">
        <v>10000</v>
      </c>
      <c r="D209" s="47">
        <v>10000</v>
      </c>
      <c r="E209" s="47">
        <v>10000</v>
      </c>
      <c r="F209" s="47">
        <v>10000</v>
      </c>
    </row>
    <row r="210" spans="1:6" ht="11.25" customHeight="1" x14ac:dyDescent="0.2">
      <c r="A210" s="136" t="s">
        <v>205</v>
      </c>
      <c r="B210" s="118">
        <v>257697</v>
      </c>
      <c r="C210" s="120">
        <v>229814</v>
      </c>
      <c r="D210" s="118">
        <v>213245</v>
      </c>
      <c r="E210" s="118">
        <v>209139</v>
      </c>
      <c r="F210" s="118">
        <v>197783</v>
      </c>
    </row>
    <row r="211" spans="1:6" ht="11.25" customHeight="1" x14ac:dyDescent="0.2">
      <c r="A211" s="136" t="s">
        <v>158</v>
      </c>
      <c r="B211" s="47"/>
      <c r="C211" s="119"/>
      <c r="D211" s="47"/>
      <c r="E211" s="47"/>
      <c r="F211" s="47"/>
    </row>
    <row r="212" spans="1:6" ht="11.25" customHeight="1" x14ac:dyDescent="0.2">
      <c r="A212" s="136" t="s">
        <v>159</v>
      </c>
      <c r="B212" s="47"/>
      <c r="C212" s="119"/>
      <c r="D212" s="47"/>
      <c r="E212" s="47"/>
      <c r="F212" s="47"/>
    </row>
    <row r="213" spans="1:6" ht="11.25" customHeight="1" x14ac:dyDescent="0.2">
      <c r="A213" s="136" t="s">
        <v>160</v>
      </c>
      <c r="B213" s="47"/>
      <c r="C213" s="119"/>
      <c r="D213" s="47"/>
      <c r="E213" s="47"/>
      <c r="F213" s="47"/>
    </row>
    <row r="214" spans="1:6" ht="11.25" customHeight="1" x14ac:dyDescent="0.2">
      <c r="A214" s="42" t="s">
        <v>161</v>
      </c>
      <c r="B214" s="47">
        <v>13071</v>
      </c>
      <c r="C214" s="119">
        <v>8107</v>
      </c>
      <c r="D214" s="47">
        <v>7894</v>
      </c>
      <c r="E214" s="47">
        <v>7894</v>
      </c>
      <c r="F214" s="47">
        <v>7894</v>
      </c>
    </row>
    <row r="215" spans="1:6" ht="11.25" customHeight="1" x14ac:dyDescent="0.2">
      <c r="A215" s="42" t="s">
        <v>224</v>
      </c>
      <c r="B215" s="47">
        <v>0</v>
      </c>
      <c r="C215" s="119">
        <v>0</v>
      </c>
      <c r="D215" s="47">
        <v>0</v>
      </c>
      <c r="E215" s="47">
        <v>0</v>
      </c>
      <c r="F215" s="47">
        <v>0</v>
      </c>
    </row>
    <row r="216" spans="1:6" ht="11.25" customHeight="1" x14ac:dyDescent="0.2">
      <c r="A216" s="42" t="s">
        <v>163</v>
      </c>
      <c r="B216" s="47">
        <v>0</v>
      </c>
      <c r="C216" s="119">
        <v>0</v>
      </c>
      <c r="D216" s="47">
        <v>0</v>
      </c>
      <c r="E216" s="47">
        <v>0</v>
      </c>
      <c r="F216" s="47">
        <v>0</v>
      </c>
    </row>
    <row r="217" spans="1:6" ht="11.25" customHeight="1" x14ac:dyDescent="0.2">
      <c r="A217" s="136" t="s">
        <v>164</v>
      </c>
      <c r="B217" s="118">
        <v>13071</v>
      </c>
      <c r="C217" s="120">
        <v>8107</v>
      </c>
      <c r="D217" s="118">
        <v>7894</v>
      </c>
      <c r="E217" s="118">
        <v>7894</v>
      </c>
      <c r="F217" s="118">
        <v>7894</v>
      </c>
    </row>
    <row r="218" spans="1:6" ht="11.25" customHeight="1" x14ac:dyDescent="0.2">
      <c r="A218" s="136" t="s">
        <v>165</v>
      </c>
      <c r="B218" s="47"/>
      <c r="C218" s="119"/>
      <c r="D218" s="47"/>
      <c r="E218" s="47"/>
      <c r="F218" s="47"/>
    </row>
    <row r="219" spans="1:6" ht="11.25" customHeight="1" x14ac:dyDescent="0.2">
      <c r="A219" s="42" t="s">
        <v>166</v>
      </c>
      <c r="B219" s="47">
        <v>0</v>
      </c>
      <c r="C219" s="119">
        <v>0</v>
      </c>
      <c r="D219" s="47">
        <v>0</v>
      </c>
      <c r="E219" s="47">
        <v>0</v>
      </c>
      <c r="F219" s="47">
        <v>0</v>
      </c>
    </row>
    <row r="220" spans="1:6" ht="11.25" customHeight="1" x14ac:dyDescent="0.2">
      <c r="A220" s="57" t="s">
        <v>167</v>
      </c>
      <c r="B220" s="47">
        <v>495</v>
      </c>
      <c r="C220" s="119">
        <v>495</v>
      </c>
      <c r="D220" s="47">
        <v>495</v>
      </c>
      <c r="E220" s="47">
        <v>495</v>
      </c>
      <c r="F220" s="47">
        <v>495</v>
      </c>
    </row>
    <row r="221" spans="1:6" ht="11.25" customHeight="1" x14ac:dyDescent="0.2">
      <c r="A221" s="136" t="s">
        <v>168</v>
      </c>
      <c r="B221" s="118">
        <v>0</v>
      </c>
      <c r="C221" s="120">
        <v>0</v>
      </c>
      <c r="D221" s="118">
        <v>0</v>
      </c>
      <c r="E221" s="118">
        <v>0</v>
      </c>
      <c r="F221" s="118">
        <v>0</v>
      </c>
    </row>
    <row r="222" spans="1:6" ht="11.25" customHeight="1" x14ac:dyDescent="0.2">
      <c r="A222" s="136" t="s">
        <v>169</v>
      </c>
      <c r="B222" s="118">
        <v>13071</v>
      </c>
      <c r="C222" s="120">
        <v>8107</v>
      </c>
      <c r="D222" s="118">
        <v>7894</v>
      </c>
      <c r="E222" s="118">
        <v>7894</v>
      </c>
      <c r="F222" s="118">
        <v>7894</v>
      </c>
    </row>
    <row r="223" spans="1:6" ht="11.25" customHeight="1" x14ac:dyDescent="0.2">
      <c r="A223" s="59" t="s">
        <v>170</v>
      </c>
      <c r="B223" s="118">
        <v>-244626</v>
      </c>
      <c r="C223" s="120">
        <v>-221707</v>
      </c>
      <c r="D223" s="118">
        <v>-205351</v>
      </c>
      <c r="E223" s="118">
        <v>-201245</v>
      </c>
      <c r="F223" s="118">
        <v>-189889</v>
      </c>
    </row>
    <row r="224" spans="1:6" ht="11.25" customHeight="1" x14ac:dyDescent="0.2">
      <c r="A224" s="42" t="s">
        <v>171</v>
      </c>
      <c r="B224" s="47">
        <v>234801</v>
      </c>
      <c r="C224" s="119">
        <v>214587</v>
      </c>
      <c r="D224" s="47">
        <v>196939</v>
      </c>
      <c r="E224" s="47">
        <v>196282</v>
      </c>
      <c r="F224" s="47">
        <v>186894</v>
      </c>
    </row>
    <row r="225" spans="1:6" ht="11.25" customHeight="1" x14ac:dyDescent="0.2">
      <c r="A225" s="136" t="s">
        <v>227</v>
      </c>
      <c r="B225" s="47"/>
      <c r="C225" s="119"/>
      <c r="D225" s="47"/>
      <c r="E225" s="47"/>
      <c r="F225" s="47"/>
    </row>
    <row r="226" spans="1:6" ht="11.25" customHeight="1" x14ac:dyDescent="0.2">
      <c r="A226" s="136" t="s">
        <v>228</v>
      </c>
      <c r="B226" s="118">
        <v>-9825</v>
      </c>
      <c r="C226" s="120">
        <v>-7120</v>
      </c>
      <c r="D226" s="118">
        <v>-8412</v>
      </c>
      <c r="E226" s="118">
        <v>-4963</v>
      </c>
      <c r="F226" s="118">
        <v>-2995</v>
      </c>
    </row>
    <row r="227" spans="1:6" ht="11.25" customHeight="1" x14ac:dyDescent="0.2">
      <c r="A227" s="136" t="s">
        <v>174</v>
      </c>
      <c r="B227" s="47"/>
      <c r="C227" s="119"/>
      <c r="D227" s="47"/>
      <c r="E227" s="47"/>
      <c r="F227" s="47"/>
    </row>
    <row r="228" spans="1:6" ht="11.25" customHeight="1" x14ac:dyDescent="0.2">
      <c r="A228" s="42" t="s">
        <v>175</v>
      </c>
      <c r="B228" s="47">
        <v>0</v>
      </c>
      <c r="C228" s="119">
        <v>0</v>
      </c>
      <c r="D228" s="47">
        <v>0</v>
      </c>
      <c r="E228" s="47">
        <v>0</v>
      </c>
      <c r="F228" s="47">
        <v>0</v>
      </c>
    </row>
    <row r="229" spans="1:6" ht="11.25" customHeight="1" x14ac:dyDescent="0.2">
      <c r="A229" s="136" t="s">
        <v>176</v>
      </c>
      <c r="B229" s="118">
        <v>0</v>
      </c>
      <c r="C229" s="120">
        <v>0</v>
      </c>
      <c r="D229" s="118">
        <v>0</v>
      </c>
      <c r="E229" s="118">
        <v>0</v>
      </c>
      <c r="F229" s="118">
        <v>0</v>
      </c>
    </row>
    <row r="230" spans="1:6" ht="21.75" customHeight="1" x14ac:dyDescent="0.2">
      <c r="A230" s="136" t="s">
        <v>229</v>
      </c>
      <c r="B230" s="118">
        <v>-9825</v>
      </c>
      <c r="C230" s="120">
        <v>-7120</v>
      </c>
      <c r="D230" s="118">
        <v>-8412</v>
      </c>
      <c r="E230" s="118">
        <v>-4963</v>
      </c>
      <c r="F230" s="118">
        <v>-2995</v>
      </c>
    </row>
    <row r="231" spans="1:6" ht="31.5" customHeight="1" x14ac:dyDescent="0.25">
      <c r="A231" s="144" t="s">
        <v>208</v>
      </c>
      <c r="B231" s="145">
        <v>-9825</v>
      </c>
      <c r="C231" s="146">
        <v>-7120</v>
      </c>
      <c r="D231" s="145">
        <v>-8412</v>
      </c>
      <c r="E231" s="145">
        <v>-4963</v>
      </c>
      <c r="F231" s="145">
        <v>-2995</v>
      </c>
    </row>
    <row r="232" spans="1:6" ht="11.25" customHeight="1" x14ac:dyDescent="0.2">
      <c r="B232" s="47"/>
      <c r="C232" s="119"/>
      <c r="D232" s="47"/>
      <c r="E232" s="47"/>
      <c r="F232" s="47"/>
    </row>
    <row r="233" spans="1:6" ht="47.25" customHeight="1" x14ac:dyDescent="0.25">
      <c r="A233" s="144" t="s">
        <v>210</v>
      </c>
      <c r="B233" s="145">
        <v>25880</v>
      </c>
      <c r="C233" s="146">
        <v>27444</v>
      </c>
      <c r="D233" s="145">
        <v>25344</v>
      </c>
      <c r="E233" s="145">
        <v>24726</v>
      </c>
      <c r="F233" s="145">
        <v>26474</v>
      </c>
    </row>
    <row r="234" spans="1:6" ht="36.6" customHeight="1" x14ac:dyDescent="0.2">
      <c r="A234" s="147" t="s">
        <v>211</v>
      </c>
      <c r="B234" s="47">
        <v>35705</v>
      </c>
      <c r="C234" s="119">
        <v>34564</v>
      </c>
      <c r="D234" s="47">
        <v>33756</v>
      </c>
      <c r="E234" s="47">
        <v>29689</v>
      </c>
      <c r="F234" s="47">
        <v>29469</v>
      </c>
    </row>
    <row r="235" spans="1:6" ht="22.5" x14ac:dyDescent="0.2">
      <c r="A235" s="65" t="s">
        <v>230</v>
      </c>
      <c r="B235" s="148"/>
      <c r="C235" s="148"/>
      <c r="D235" s="148"/>
      <c r="E235" s="148"/>
      <c r="F235" s="148"/>
    </row>
    <row r="236" spans="1:6" ht="22.5" x14ac:dyDescent="0.2">
      <c r="A236" s="65" t="s">
        <v>213</v>
      </c>
      <c r="B236" s="148"/>
      <c r="C236" s="148"/>
      <c r="D236" s="148"/>
      <c r="E236" s="148"/>
      <c r="F236" s="148"/>
    </row>
    <row r="237" spans="1:6" ht="33.75" x14ac:dyDescent="0.2">
      <c r="A237" s="144" t="s">
        <v>214</v>
      </c>
      <c r="B237" s="118">
        <v>-9825</v>
      </c>
      <c r="C237" s="120">
        <v>-7120</v>
      </c>
      <c r="D237" s="118">
        <v>-8412</v>
      </c>
      <c r="E237" s="118">
        <v>-4963</v>
      </c>
      <c r="F237" s="118">
        <v>-2995</v>
      </c>
    </row>
    <row r="238" spans="1:6" ht="11.25" customHeight="1" x14ac:dyDescent="0.25">
      <c r="A238" s="136" t="s">
        <v>215</v>
      </c>
      <c r="B238" s="149"/>
      <c r="C238" s="149"/>
      <c r="D238" s="149"/>
      <c r="E238" s="149"/>
      <c r="F238" s="149"/>
    </row>
    <row r="239" spans="1:6" ht="11.25" customHeight="1" x14ac:dyDescent="0.25">
      <c r="A239" s="136"/>
      <c r="B239" s="149"/>
      <c r="C239" s="149"/>
      <c r="D239" s="149"/>
      <c r="E239" s="149"/>
      <c r="F239" s="149"/>
    </row>
    <row r="240" spans="1:6" ht="22.5" x14ac:dyDescent="0.2">
      <c r="A240" s="144" t="s">
        <v>216</v>
      </c>
      <c r="B240" s="129">
        <v>10000</v>
      </c>
      <c r="C240" s="129">
        <v>10000</v>
      </c>
      <c r="D240" s="129">
        <v>10000</v>
      </c>
      <c r="E240" s="129">
        <v>10000</v>
      </c>
      <c r="F240" s="129">
        <v>10000</v>
      </c>
    </row>
    <row r="241" spans="1:6" ht="26.45" customHeight="1" x14ac:dyDescent="0.2">
      <c r="A241" s="45" t="s">
        <v>232</v>
      </c>
      <c r="B241" s="137">
        <v>175</v>
      </c>
      <c r="C241" s="137">
        <v>2880</v>
      </c>
      <c r="D241" s="137">
        <v>1588</v>
      </c>
      <c r="E241" s="137">
        <v>5037</v>
      </c>
      <c r="F241" s="137">
        <v>7005</v>
      </c>
    </row>
    <row r="244" spans="1:6" ht="11.25" customHeight="1" x14ac:dyDescent="0.25">
      <c r="B244" s="150"/>
      <c r="C244" s="150"/>
      <c r="D244" s="150"/>
      <c r="E244" s="150"/>
      <c r="F244" s="150"/>
    </row>
  </sheetData>
  <mergeCells count="4">
    <mergeCell ref="A31:F31"/>
    <mergeCell ref="A32:F32"/>
    <mergeCell ref="A33:F33"/>
    <mergeCell ref="A34:F34"/>
  </mergeCells>
  <pageMargins left="1.4566929133858268" right="1.4566929133858268" top="1.7322834645669292" bottom="1.7322834645669292" header="0.51181102362204722" footer="0.51181102362204722"/>
  <pageSetup paperSize="9" scale="85" fitToHeight="0" orientation="portrait" r:id="rId1"/>
  <headerFooter alignWithMargins="0"/>
  <rowBreaks count="3" manualBreakCount="3">
    <brk id="34" max="5" man="1"/>
    <brk id="39" max="5" man="1"/>
    <brk id="42"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8"/>
  <sheetViews>
    <sheetView showGridLines="0" workbookViewId="0">
      <selection activeCell="H40" sqref="H40"/>
    </sheetView>
  </sheetViews>
  <sheetFormatPr defaultColWidth="8" defaultRowHeight="11.25" customHeight="1" x14ac:dyDescent="0.25"/>
  <cols>
    <col min="1" max="1" width="30.5703125" style="152" customWidth="1"/>
    <col min="2" max="2" width="8.7109375" style="152" customWidth="1"/>
    <col min="3" max="3" width="8" style="156" customWidth="1"/>
    <col min="4" max="6" width="8" style="152" customWidth="1"/>
    <col min="7" max="16384" width="8" style="152"/>
  </cols>
  <sheetData>
    <row r="1" spans="1:6" ht="10.5" customHeight="1" x14ac:dyDescent="0.25">
      <c r="A1" s="151" t="s">
        <v>382</v>
      </c>
    </row>
    <row r="2" spans="1:6" x14ac:dyDescent="0.2">
      <c r="A2" s="366"/>
      <c r="B2" s="367" t="s">
        <v>0</v>
      </c>
      <c r="C2" s="344" t="s">
        <v>394</v>
      </c>
      <c r="D2" s="367" t="s">
        <v>56</v>
      </c>
      <c r="E2" s="367" t="s">
        <v>57</v>
      </c>
      <c r="F2" s="367" t="s">
        <v>58</v>
      </c>
    </row>
    <row r="3" spans="1:6" x14ac:dyDescent="0.2">
      <c r="A3" s="368" t="s">
        <v>233</v>
      </c>
      <c r="B3" s="153"/>
      <c r="C3" s="29"/>
      <c r="D3" s="153"/>
      <c r="E3" s="153"/>
      <c r="F3" s="153"/>
    </row>
    <row r="4" spans="1:6" x14ac:dyDescent="0.2">
      <c r="A4" s="369" t="s">
        <v>234</v>
      </c>
      <c r="B4" s="153"/>
      <c r="C4" s="29"/>
      <c r="D4" s="153"/>
      <c r="E4" s="153"/>
      <c r="F4" s="153"/>
    </row>
    <row r="5" spans="1:6" x14ac:dyDescent="0.2">
      <c r="A5" s="370" t="s">
        <v>235</v>
      </c>
      <c r="B5" s="153">
        <v>8963</v>
      </c>
      <c r="C5" s="29">
        <v>8344</v>
      </c>
      <c r="D5" s="153">
        <v>10657</v>
      </c>
      <c r="E5" s="153">
        <v>12970</v>
      </c>
      <c r="F5" s="153">
        <v>15283</v>
      </c>
    </row>
    <row r="6" spans="1:6" x14ac:dyDescent="0.2">
      <c r="A6" s="371" t="s">
        <v>236</v>
      </c>
      <c r="B6" s="153">
        <v>190528</v>
      </c>
      <c r="C6" s="29">
        <v>186274</v>
      </c>
      <c r="D6" s="153">
        <v>186043</v>
      </c>
      <c r="E6" s="153">
        <v>187241</v>
      </c>
      <c r="F6" s="153">
        <v>189190</v>
      </c>
    </row>
    <row r="7" spans="1:6" x14ac:dyDescent="0.2">
      <c r="A7" s="372" t="s">
        <v>238</v>
      </c>
      <c r="B7" s="154">
        <v>199491</v>
      </c>
      <c r="C7" s="155">
        <v>194618</v>
      </c>
      <c r="D7" s="154">
        <v>196700</v>
      </c>
      <c r="E7" s="154">
        <v>200211</v>
      </c>
      <c r="F7" s="154">
        <v>204473</v>
      </c>
    </row>
    <row r="8" spans="1:6" x14ac:dyDescent="0.2">
      <c r="A8" s="368" t="s">
        <v>239</v>
      </c>
      <c r="B8" s="12"/>
      <c r="C8" s="29"/>
      <c r="D8" s="12"/>
      <c r="E8" s="12"/>
      <c r="F8" s="12"/>
    </row>
    <row r="9" spans="1:6" x14ac:dyDescent="0.2">
      <c r="A9" s="373" t="s">
        <v>240</v>
      </c>
      <c r="B9" s="12">
        <v>304365</v>
      </c>
      <c r="C9" s="29">
        <v>275695</v>
      </c>
      <c r="D9" s="12">
        <v>239808</v>
      </c>
      <c r="E9" s="12">
        <v>207405</v>
      </c>
      <c r="F9" s="12">
        <v>174062</v>
      </c>
    </row>
    <row r="10" spans="1:6" x14ac:dyDescent="0.2">
      <c r="A10" s="373" t="s">
        <v>241</v>
      </c>
      <c r="B10" s="12">
        <v>34847</v>
      </c>
      <c r="C10" s="29">
        <v>40067</v>
      </c>
      <c r="D10" s="12">
        <v>39909</v>
      </c>
      <c r="E10" s="12">
        <v>37794</v>
      </c>
      <c r="F10" s="12">
        <v>35806</v>
      </c>
    </row>
    <row r="11" spans="1:6" x14ac:dyDescent="0.2">
      <c r="A11" s="374" t="s">
        <v>242</v>
      </c>
      <c r="B11" s="12">
        <v>2840</v>
      </c>
      <c r="C11" s="29">
        <v>2840</v>
      </c>
      <c r="D11" s="12">
        <v>2840</v>
      </c>
      <c r="E11" s="12">
        <v>2840</v>
      </c>
      <c r="F11" s="12">
        <v>2840</v>
      </c>
    </row>
    <row r="12" spans="1:6" x14ac:dyDescent="0.2">
      <c r="A12" s="373" t="s">
        <v>243</v>
      </c>
      <c r="B12" s="12">
        <v>38602</v>
      </c>
      <c r="C12" s="29">
        <v>36467</v>
      </c>
      <c r="D12" s="12">
        <v>33117</v>
      </c>
      <c r="E12" s="12">
        <v>31072</v>
      </c>
      <c r="F12" s="12">
        <v>30225</v>
      </c>
    </row>
    <row r="13" spans="1:6" x14ac:dyDescent="0.2">
      <c r="A13" s="374" t="s">
        <v>244</v>
      </c>
      <c r="B13" s="12">
        <v>4094</v>
      </c>
      <c r="C13" s="29">
        <v>3650</v>
      </c>
      <c r="D13" s="12">
        <v>3029</v>
      </c>
      <c r="E13" s="12">
        <v>3035</v>
      </c>
      <c r="F13" s="12">
        <v>3555</v>
      </c>
    </row>
    <row r="14" spans="1:6" x14ac:dyDescent="0.2">
      <c r="A14" s="368" t="s">
        <v>245</v>
      </c>
      <c r="B14" s="154">
        <v>384748</v>
      </c>
      <c r="C14" s="155">
        <v>358719</v>
      </c>
      <c r="D14" s="154">
        <v>318703</v>
      </c>
      <c r="E14" s="154">
        <v>282146</v>
      </c>
      <c r="F14" s="154">
        <v>246488</v>
      </c>
    </row>
    <row r="15" spans="1:6" x14ac:dyDescent="0.2">
      <c r="A15" s="372" t="s">
        <v>246</v>
      </c>
      <c r="B15" s="154">
        <v>584239</v>
      </c>
      <c r="C15" s="155">
        <v>553337</v>
      </c>
      <c r="D15" s="154">
        <v>515403</v>
      </c>
      <c r="E15" s="154">
        <v>482357</v>
      </c>
      <c r="F15" s="154">
        <v>450961</v>
      </c>
    </row>
    <row r="16" spans="1:6" x14ac:dyDescent="0.2">
      <c r="A16" s="368" t="s">
        <v>247</v>
      </c>
      <c r="B16" s="12"/>
      <c r="C16" s="29"/>
      <c r="D16" s="12"/>
      <c r="E16" s="12"/>
      <c r="F16" s="12"/>
    </row>
    <row r="17" spans="1:6" x14ac:dyDescent="0.2">
      <c r="A17" s="368" t="s">
        <v>248</v>
      </c>
      <c r="B17" s="12"/>
      <c r="C17" s="29"/>
      <c r="D17" s="12"/>
      <c r="E17" s="12"/>
      <c r="F17" s="12"/>
    </row>
    <row r="18" spans="1:6" x14ac:dyDescent="0.2">
      <c r="A18" s="375" t="s">
        <v>153</v>
      </c>
      <c r="B18" s="12">
        <v>10532</v>
      </c>
      <c r="C18" s="29">
        <v>10020</v>
      </c>
      <c r="D18" s="12">
        <v>8929</v>
      </c>
      <c r="E18" s="12">
        <v>9179</v>
      </c>
      <c r="F18" s="12">
        <v>11845</v>
      </c>
    </row>
    <row r="19" spans="1:6" x14ac:dyDescent="0.2">
      <c r="A19" s="376" t="s">
        <v>250</v>
      </c>
      <c r="B19" s="12">
        <v>31344</v>
      </c>
      <c r="C19" s="29">
        <v>31727</v>
      </c>
      <c r="D19" s="12">
        <v>31977</v>
      </c>
      <c r="E19" s="12">
        <v>32800</v>
      </c>
      <c r="F19" s="12">
        <v>32709</v>
      </c>
    </row>
    <row r="20" spans="1:6" x14ac:dyDescent="0.2">
      <c r="A20" s="369" t="s">
        <v>251</v>
      </c>
      <c r="B20" s="154">
        <v>41876</v>
      </c>
      <c r="C20" s="155">
        <v>41747</v>
      </c>
      <c r="D20" s="154">
        <v>40906</v>
      </c>
      <c r="E20" s="154">
        <v>41979</v>
      </c>
      <c r="F20" s="154">
        <v>44554</v>
      </c>
    </row>
    <row r="21" spans="1:6" x14ac:dyDescent="0.2">
      <c r="A21" s="369" t="s">
        <v>266</v>
      </c>
      <c r="B21" s="157"/>
      <c r="C21" s="158"/>
      <c r="D21" s="157"/>
      <c r="E21" s="157"/>
      <c r="F21" s="157"/>
    </row>
    <row r="22" spans="1:6" x14ac:dyDescent="0.2">
      <c r="A22" s="377" t="s">
        <v>252</v>
      </c>
      <c r="B22" s="12">
        <v>296714</v>
      </c>
      <c r="C22" s="29">
        <v>282713</v>
      </c>
      <c r="D22" s="12">
        <v>258879</v>
      </c>
      <c r="E22" s="12">
        <v>233845</v>
      </c>
      <c r="F22" s="12">
        <v>207920</v>
      </c>
    </row>
    <row r="23" spans="1:6" x14ac:dyDescent="0.2">
      <c r="A23" s="369" t="s">
        <v>267</v>
      </c>
      <c r="B23" s="154">
        <v>296714</v>
      </c>
      <c r="C23" s="155">
        <v>282713</v>
      </c>
      <c r="D23" s="154">
        <v>258879</v>
      </c>
      <c r="E23" s="154">
        <v>233845</v>
      </c>
      <c r="F23" s="154">
        <v>207920</v>
      </c>
    </row>
    <row r="24" spans="1:6" x14ac:dyDescent="0.2">
      <c r="A24" s="369" t="s">
        <v>254</v>
      </c>
      <c r="B24" s="12"/>
      <c r="C24" s="29"/>
      <c r="D24" s="12"/>
      <c r="E24" s="12"/>
      <c r="F24" s="12"/>
    </row>
    <row r="25" spans="1:6" x14ac:dyDescent="0.2">
      <c r="A25" s="377" t="s">
        <v>255</v>
      </c>
      <c r="B25" s="17">
        <v>86442</v>
      </c>
      <c r="C25" s="32">
        <v>79431</v>
      </c>
      <c r="D25" s="12">
        <v>79420</v>
      </c>
      <c r="E25" s="12">
        <v>79551</v>
      </c>
      <c r="F25" s="12">
        <v>79445</v>
      </c>
    </row>
    <row r="26" spans="1:6" x14ac:dyDescent="0.2">
      <c r="A26" s="376" t="s">
        <v>256</v>
      </c>
      <c r="B26" s="12">
        <v>677</v>
      </c>
      <c r="C26" s="29">
        <v>677</v>
      </c>
      <c r="D26" s="12">
        <v>677</v>
      </c>
      <c r="E26" s="12">
        <v>677</v>
      </c>
      <c r="F26" s="12">
        <v>677</v>
      </c>
    </row>
    <row r="27" spans="1:6" x14ac:dyDescent="0.2">
      <c r="A27" s="368" t="s">
        <v>257</v>
      </c>
      <c r="B27" s="154">
        <v>87119</v>
      </c>
      <c r="C27" s="155">
        <v>80108</v>
      </c>
      <c r="D27" s="154">
        <v>80097</v>
      </c>
      <c r="E27" s="154">
        <v>80228</v>
      </c>
      <c r="F27" s="154">
        <v>80122</v>
      </c>
    </row>
    <row r="28" spans="1:6" x14ac:dyDescent="0.2">
      <c r="A28" s="368" t="s">
        <v>258</v>
      </c>
      <c r="B28" s="154">
        <v>425709</v>
      </c>
      <c r="C28" s="155">
        <v>404568</v>
      </c>
      <c r="D28" s="154">
        <v>379882</v>
      </c>
      <c r="E28" s="154">
        <v>356052</v>
      </c>
      <c r="F28" s="154">
        <v>332596</v>
      </c>
    </row>
    <row r="29" spans="1:6" x14ac:dyDescent="0.2">
      <c r="A29" s="378" t="s">
        <v>259</v>
      </c>
      <c r="B29" s="154">
        <v>158530</v>
      </c>
      <c r="C29" s="155">
        <v>148769</v>
      </c>
      <c r="D29" s="154">
        <v>135521</v>
      </c>
      <c r="E29" s="154">
        <v>126305</v>
      </c>
      <c r="F29" s="154">
        <v>118365</v>
      </c>
    </row>
    <row r="30" spans="1:6" x14ac:dyDescent="0.2">
      <c r="A30" s="368" t="s">
        <v>407</v>
      </c>
      <c r="B30" s="12"/>
      <c r="C30" s="29"/>
      <c r="D30" s="12"/>
      <c r="E30" s="12"/>
      <c r="F30" s="12"/>
    </row>
    <row r="31" spans="1:6" x14ac:dyDescent="0.2">
      <c r="A31" s="368" t="s">
        <v>260</v>
      </c>
      <c r="B31" s="12"/>
      <c r="C31" s="29"/>
      <c r="D31" s="12"/>
      <c r="E31" s="12"/>
      <c r="F31" s="12"/>
    </row>
    <row r="32" spans="1:6" x14ac:dyDescent="0.2">
      <c r="A32" s="373" t="s">
        <v>261</v>
      </c>
      <c r="B32" s="12">
        <v>284810</v>
      </c>
      <c r="C32" s="29">
        <v>296307</v>
      </c>
      <c r="D32" s="12">
        <v>303392</v>
      </c>
      <c r="E32" s="12">
        <v>309824</v>
      </c>
      <c r="F32" s="12">
        <v>316595</v>
      </c>
    </row>
    <row r="33" spans="1:6" x14ac:dyDescent="0.2">
      <c r="A33" s="373" t="s">
        <v>262</v>
      </c>
      <c r="B33" s="12">
        <v>24619</v>
      </c>
      <c r="C33" s="29">
        <v>24619</v>
      </c>
      <c r="D33" s="12">
        <v>24619</v>
      </c>
      <c r="E33" s="12">
        <v>24619</v>
      </c>
      <c r="F33" s="12">
        <v>24619</v>
      </c>
    </row>
    <row r="34" spans="1:6" x14ac:dyDescent="0.2">
      <c r="A34" s="375" t="s">
        <v>263</v>
      </c>
      <c r="B34" s="12">
        <v>-150899</v>
      </c>
      <c r="C34" s="29">
        <v>-172157</v>
      </c>
      <c r="D34" s="12">
        <v>-192490</v>
      </c>
      <c r="E34" s="12">
        <v>-208138</v>
      </c>
      <c r="F34" s="12">
        <v>-222849</v>
      </c>
    </row>
    <row r="35" spans="1:6" x14ac:dyDescent="0.2">
      <c r="A35" s="372" t="s">
        <v>264</v>
      </c>
      <c r="B35" s="154">
        <v>158530</v>
      </c>
      <c r="C35" s="155">
        <v>148769</v>
      </c>
      <c r="D35" s="154">
        <v>135521</v>
      </c>
      <c r="E35" s="154">
        <v>126305</v>
      </c>
      <c r="F35" s="154">
        <v>118365</v>
      </c>
    </row>
    <row r="36" spans="1:6" x14ac:dyDescent="0.2">
      <c r="A36" s="379" t="s">
        <v>265</v>
      </c>
      <c r="B36" s="154">
        <v>158530</v>
      </c>
      <c r="C36" s="155">
        <v>148769</v>
      </c>
      <c r="D36" s="154">
        <v>135521</v>
      </c>
      <c r="E36" s="154">
        <v>126305</v>
      </c>
      <c r="F36" s="154">
        <v>118365</v>
      </c>
    </row>
    <row r="37" spans="1:6" ht="11.25" customHeight="1" x14ac:dyDescent="0.2">
      <c r="A37" s="363" t="s">
        <v>215</v>
      </c>
      <c r="B37" s="364"/>
      <c r="C37" s="365"/>
    </row>
    <row r="38" spans="1:6" ht="11.25" customHeight="1" x14ac:dyDescent="0.2">
      <c r="A38" s="160" t="s">
        <v>406</v>
      </c>
      <c r="B38" s="161"/>
      <c r="C38" s="161"/>
    </row>
  </sheetData>
  <pageMargins left="1.4566929133858268" right="1.4566929133858268" top="1.7322834645669292" bottom="1.7322834645669292" header="0.51181102362204722" footer="0.51181102362204722"/>
  <pageSetup paperSize="9" scale="9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17"/>
  <sheetViews>
    <sheetView showGridLines="0" workbookViewId="0">
      <selection activeCell="C24" sqref="C24"/>
    </sheetView>
  </sheetViews>
  <sheetFormatPr defaultColWidth="8" defaultRowHeight="11.25" customHeight="1" x14ac:dyDescent="0.25"/>
  <cols>
    <col min="1" max="1" width="34.28515625" style="163" customWidth="1"/>
    <col min="2" max="2" width="8.5703125" style="166" customWidth="1"/>
    <col min="3" max="3" width="10.5703125" style="166" customWidth="1"/>
    <col min="4" max="4" width="10.28515625" style="166" customWidth="1"/>
    <col min="5" max="5" width="8.5703125" style="166" customWidth="1"/>
    <col min="6" max="16384" width="8" style="163"/>
  </cols>
  <sheetData>
    <row r="1" spans="1:5" ht="21.75" customHeight="1" x14ac:dyDescent="0.25">
      <c r="A1" s="388" t="s">
        <v>409</v>
      </c>
      <c r="B1" s="388"/>
      <c r="C1" s="388"/>
      <c r="D1" s="388"/>
      <c r="E1" s="388"/>
    </row>
    <row r="2" spans="1:5" s="164" customFormat="1" x14ac:dyDescent="0.2">
      <c r="A2" s="380"/>
      <c r="B2" s="381" t="s">
        <v>268</v>
      </c>
      <c r="C2" s="381" t="s">
        <v>269</v>
      </c>
      <c r="D2" s="381" t="s">
        <v>270</v>
      </c>
      <c r="E2" s="381" t="s">
        <v>271</v>
      </c>
    </row>
    <row r="3" spans="1:5" s="166" customFormat="1" x14ac:dyDescent="0.2">
      <c r="A3" s="380" t="s">
        <v>112</v>
      </c>
      <c r="B3" s="165"/>
      <c r="C3" s="165"/>
      <c r="D3" s="165"/>
      <c r="E3" s="165"/>
    </row>
    <row r="4" spans="1:5" x14ac:dyDescent="0.2">
      <c r="A4" s="382" t="s">
        <v>272</v>
      </c>
      <c r="B4" s="17">
        <v>-150899</v>
      </c>
      <c r="C4" s="12">
        <v>24619</v>
      </c>
      <c r="D4" s="12">
        <v>284810</v>
      </c>
      <c r="E4" s="12">
        <v>158530</v>
      </c>
    </row>
    <row r="5" spans="1:5" x14ac:dyDescent="0.2">
      <c r="A5" s="380" t="s">
        <v>273</v>
      </c>
      <c r="B5" s="167">
        <v>-150899</v>
      </c>
      <c r="C5" s="167">
        <v>24619</v>
      </c>
      <c r="D5" s="167">
        <v>284810</v>
      </c>
      <c r="E5" s="167">
        <v>158530</v>
      </c>
    </row>
    <row r="6" spans="1:5" x14ac:dyDescent="0.2">
      <c r="A6" s="380" t="s">
        <v>274</v>
      </c>
      <c r="B6" s="12"/>
      <c r="C6" s="12"/>
      <c r="D6" s="12"/>
      <c r="E6" s="12"/>
    </row>
    <row r="7" spans="1:5" x14ac:dyDescent="0.2">
      <c r="A7" s="383" t="s">
        <v>275</v>
      </c>
      <c r="B7" s="12">
        <v>-21258</v>
      </c>
      <c r="C7" s="12">
        <v>0</v>
      </c>
      <c r="D7" s="12">
        <v>0</v>
      </c>
      <c r="E7" s="12">
        <v>-21258</v>
      </c>
    </row>
    <row r="8" spans="1:5" x14ac:dyDescent="0.2">
      <c r="A8" s="380" t="s">
        <v>276</v>
      </c>
      <c r="B8" s="167">
        <v>-21258</v>
      </c>
      <c r="C8" s="167">
        <v>0</v>
      </c>
      <c r="D8" s="167">
        <v>0</v>
      </c>
      <c r="E8" s="167">
        <v>-21258</v>
      </c>
    </row>
    <row r="9" spans="1:5" x14ac:dyDescent="0.2">
      <c r="A9" s="380" t="s">
        <v>277</v>
      </c>
      <c r="B9" s="12"/>
      <c r="C9" s="12"/>
      <c r="D9" s="12"/>
      <c r="E9" s="12"/>
    </row>
    <row r="10" spans="1:5" x14ac:dyDescent="0.2">
      <c r="A10" s="384" t="s">
        <v>278</v>
      </c>
      <c r="B10" s="12">
        <v>0</v>
      </c>
      <c r="C10" s="17">
        <v>0</v>
      </c>
      <c r="D10" s="12">
        <v>-2661</v>
      </c>
      <c r="E10" s="12">
        <v>-2661</v>
      </c>
    </row>
    <row r="11" spans="1:5" s="168" customFormat="1" x14ac:dyDescent="0.2">
      <c r="A11" s="385" t="s">
        <v>279</v>
      </c>
      <c r="B11" s="12"/>
      <c r="C11" s="12"/>
      <c r="D11" s="12"/>
      <c r="E11" s="12"/>
    </row>
    <row r="12" spans="1:5" s="168" customFormat="1" x14ac:dyDescent="0.2">
      <c r="A12" s="386" t="s">
        <v>408</v>
      </c>
      <c r="B12" s="12">
        <v>0</v>
      </c>
      <c r="C12" s="17">
        <v>0</v>
      </c>
      <c r="D12" s="12">
        <v>4803</v>
      </c>
      <c r="E12" s="12">
        <v>4803</v>
      </c>
    </row>
    <row r="13" spans="1:5" s="168" customFormat="1" x14ac:dyDescent="0.2">
      <c r="A13" s="386" t="s">
        <v>280</v>
      </c>
      <c r="B13" s="12">
        <v>0</v>
      </c>
      <c r="C13" s="17">
        <v>0</v>
      </c>
      <c r="D13" s="12">
        <v>9355</v>
      </c>
      <c r="E13" s="12">
        <v>9355</v>
      </c>
    </row>
    <row r="14" spans="1:5" x14ac:dyDescent="0.2">
      <c r="A14" s="380" t="s">
        <v>281</v>
      </c>
      <c r="B14" s="167">
        <v>0</v>
      </c>
      <c r="C14" s="167">
        <v>0</v>
      </c>
      <c r="D14" s="167">
        <v>11497</v>
      </c>
      <c r="E14" s="167">
        <v>11497</v>
      </c>
    </row>
    <row r="15" spans="1:5" x14ac:dyDescent="0.2">
      <c r="A15" s="380" t="s">
        <v>282</v>
      </c>
      <c r="B15" s="169">
        <v>-172157</v>
      </c>
      <c r="C15" s="169">
        <v>24619</v>
      </c>
      <c r="D15" s="169">
        <v>296307</v>
      </c>
      <c r="E15" s="169">
        <v>148769</v>
      </c>
    </row>
    <row r="16" spans="1:5" x14ac:dyDescent="0.2">
      <c r="A16" s="387" t="s">
        <v>283</v>
      </c>
      <c r="B16" s="170">
        <v>-172157</v>
      </c>
      <c r="C16" s="171">
        <v>24619</v>
      </c>
      <c r="D16" s="171">
        <v>296307</v>
      </c>
      <c r="E16" s="171">
        <v>148769</v>
      </c>
    </row>
    <row r="17" spans="1:5" ht="11.25" customHeight="1" x14ac:dyDescent="0.25">
      <c r="A17" s="389" t="s">
        <v>215</v>
      </c>
      <c r="B17" s="159"/>
      <c r="D17" s="159"/>
      <c r="E17" s="159"/>
    </row>
  </sheetData>
  <pageMargins left="1.4566929133858268" right="1.4566929133858268" top="1.7322834645669292" bottom="1.7322834645669292" header="0.51181102362204722" footer="0.51181102362204722"/>
  <pageSetup paperSize="9" scale="82"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3"/>
  <sheetViews>
    <sheetView showGridLines="0" workbookViewId="0">
      <selection activeCell="A33" sqref="A33"/>
    </sheetView>
  </sheetViews>
  <sheetFormatPr defaultColWidth="8" defaultRowHeight="11.25" customHeight="1" x14ac:dyDescent="0.25"/>
  <cols>
    <col min="1" max="1" width="30.140625" style="172" customWidth="1"/>
    <col min="2" max="3" width="9" style="172" customWidth="1"/>
    <col min="4" max="6" width="9.28515625" style="172" customWidth="1"/>
    <col min="7" max="16384" width="8" style="172"/>
  </cols>
  <sheetData>
    <row r="1" spans="1:6" ht="11.25" customHeight="1" x14ac:dyDescent="0.25">
      <c r="A1" s="173" t="s">
        <v>284</v>
      </c>
    </row>
    <row r="2" spans="1:6" x14ac:dyDescent="0.2">
      <c r="A2" s="390"/>
      <c r="B2" s="345" t="s">
        <v>0</v>
      </c>
      <c r="C2" s="344" t="s">
        <v>394</v>
      </c>
      <c r="D2" s="345" t="s">
        <v>56</v>
      </c>
      <c r="E2" s="345" t="s">
        <v>57</v>
      </c>
      <c r="F2" s="345" t="s">
        <v>58</v>
      </c>
    </row>
    <row r="3" spans="1:6" x14ac:dyDescent="0.2">
      <c r="A3" s="391" t="s">
        <v>285</v>
      </c>
      <c r="B3" s="165"/>
      <c r="C3" s="29"/>
      <c r="D3" s="165"/>
      <c r="E3" s="165"/>
      <c r="F3" s="165"/>
    </row>
    <row r="4" spans="1:6" x14ac:dyDescent="0.2">
      <c r="A4" s="392" t="s">
        <v>286</v>
      </c>
      <c r="B4" s="165"/>
      <c r="C4" s="29"/>
      <c r="D4" s="165"/>
      <c r="E4" s="165"/>
      <c r="F4" s="165"/>
    </row>
    <row r="5" spans="1:6" x14ac:dyDescent="0.2">
      <c r="A5" s="393" t="s">
        <v>287</v>
      </c>
      <c r="B5" s="12">
        <v>381869</v>
      </c>
      <c r="C5" s="29">
        <v>218200</v>
      </c>
      <c r="D5" s="165">
        <v>198120</v>
      </c>
      <c r="E5" s="165">
        <v>194886</v>
      </c>
      <c r="F5" s="165">
        <v>184657</v>
      </c>
    </row>
    <row r="6" spans="1:6" ht="15" customHeight="1" x14ac:dyDescent="0.2">
      <c r="A6" s="394" t="s">
        <v>161</v>
      </c>
      <c r="B6" s="165">
        <v>171691</v>
      </c>
      <c r="C6" s="29">
        <v>154866</v>
      </c>
      <c r="D6" s="165">
        <v>164698</v>
      </c>
      <c r="E6" s="165">
        <v>155635</v>
      </c>
      <c r="F6" s="165">
        <v>160380</v>
      </c>
    </row>
    <row r="7" spans="1:6" x14ac:dyDescent="0.2">
      <c r="A7" s="394" t="s">
        <v>278</v>
      </c>
      <c r="B7" s="12">
        <v>974</v>
      </c>
      <c r="C7" s="29">
        <v>0</v>
      </c>
      <c r="D7" s="12">
        <v>0</v>
      </c>
      <c r="E7" s="12">
        <v>0</v>
      </c>
      <c r="F7" s="12">
        <v>0</v>
      </c>
    </row>
    <row r="8" spans="1:6" x14ac:dyDescent="0.2">
      <c r="A8" s="395" t="s">
        <v>289</v>
      </c>
      <c r="B8" s="154">
        <v>554534</v>
      </c>
      <c r="C8" s="155">
        <v>373066</v>
      </c>
      <c r="D8" s="154">
        <v>362818</v>
      </c>
      <c r="E8" s="154">
        <v>350521</v>
      </c>
      <c r="F8" s="154">
        <v>345037</v>
      </c>
    </row>
    <row r="9" spans="1:6" x14ac:dyDescent="0.2">
      <c r="A9" s="391" t="s">
        <v>290</v>
      </c>
      <c r="B9" s="12"/>
      <c r="C9" s="29"/>
      <c r="D9" s="12"/>
      <c r="E9" s="12"/>
      <c r="F9" s="12"/>
    </row>
    <row r="10" spans="1:6" x14ac:dyDescent="0.2">
      <c r="A10" s="394" t="s">
        <v>291</v>
      </c>
      <c r="B10" s="12">
        <v>259981</v>
      </c>
      <c r="C10" s="29">
        <v>243074</v>
      </c>
      <c r="D10" s="12">
        <v>246442</v>
      </c>
      <c r="E10" s="12">
        <v>234964</v>
      </c>
      <c r="F10" s="12">
        <v>233263</v>
      </c>
    </row>
    <row r="11" spans="1:6" x14ac:dyDescent="0.2">
      <c r="A11" s="394" t="s">
        <v>153</v>
      </c>
      <c r="B11" s="12">
        <v>128492</v>
      </c>
      <c r="C11" s="29">
        <v>88275</v>
      </c>
      <c r="D11" s="12">
        <v>82053</v>
      </c>
      <c r="E11" s="12">
        <v>81831</v>
      </c>
      <c r="F11" s="12">
        <v>76376</v>
      </c>
    </row>
    <row r="12" spans="1:6" x14ac:dyDescent="0.2">
      <c r="A12" s="394" t="s">
        <v>293</v>
      </c>
      <c r="B12" s="12">
        <v>129040</v>
      </c>
      <c r="C12" s="29">
        <v>14049</v>
      </c>
      <c r="D12" s="12">
        <v>3681</v>
      </c>
      <c r="E12" s="12">
        <v>7865</v>
      </c>
      <c r="F12" s="12">
        <v>7865</v>
      </c>
    </row>
    <row r="13" spans="1:6" x14ac:dyDescent="0.2">
      <c r="A13" s="394" t="s">
        <v>294</v>
      </c>
      <c r="B13" s="12">
        <v>4680</v>
      </c>
      <c r="C13" s="29">
        <v>6550</v>
      </c>
      <c r="D13" s="12">
        <v>4332</v>
      </c>
      <c r="E13" s="12">
        <v>3097</v>
      </c>
      <c r="F13" s="12">
        <v>4128</v>
      </c>
    </row>
    <row r="14" spans="1:6" x14ac:dyDescent="0.2">
      <c r="A14" s="394" t="s">
        <v>278</v>
      </c>
      <c r="B14" s="12">
        <v>0</v>
      </c>
      <c r="C14" s="29">
        <v>299</v>
      </c>
      <c r="D14" s="12">
        <v>56</v>
      </c>
      <c r="E14" s="12">
        <v>76</v>
      </c>
      <c r="F14" s="12">
        <v>0</v>
      </c>
    </row>
    <row r="15" spans="1:6" x14ac:dyDescent="0.2">
      <c r="A15" s="391" t="s">
        <v>295</v>
      </c>
      <c r="B15" s="154">
        <v>522193</v>
      </c>
      <c r="C15" s="155">
        <v>352247</v>
      </c>
      <c r="D15" s="154">
        <v>336564</v>
      </c>
      <c r="E15" s="154">
        <v>327833</v>
      </c>
      <c r="F15" s="154">
        <v>321632</v>
      </c>
    </row>
    <row r="16" spans="1:6" ht="24.95" customHeight="1" x14ac:dyDescent="0.2">
      <c r="A16" s="395" t="s">
        <v>296</v>
      </c>
      <c r="B16" s="154">
        <v>32341</v>
      </c>
      <c r="C16" s="155">
        <v>20819</v>
      </c>
      <c r="D16" s="154">
        <v>26254</v>
      </c>
      <c r="E16" s="154">
        <v>22688</v>
      </c>
      <c r="F16" s="154">
        <v>23405</v>
      </c>
    </row>
    <row r="17" spans="1:6" x14ac:dyDescent="0.2">
      <c r="A17" s="391" t="s">
        <v>297</v>
      </c>
      <c r="B17" s="12"/>
      <c r="C17" s="29"/>
      <c r="D17" s="12"/>
      <c r="E17" s="12"/>
      <c r="F17" s="12"/>
    </row>
    <row r="18" spans="1:6" x14ac:dyDescent="0.2">
      <c r="A18" s="391" t="s">
        <v>290</v>
      </c>
      <c r="B18" s="12"/>
      <c r="C18" s="29"/>
      <c r="D18" s="12"/>
      <c r="E18" s="12"/>
      <c r="F18" s="12"/>
    </row>
    <row r="19" spans="1:6" x14ac:dyDescent="0.2">
      <c r="A19" s="394" t="s">
        <v>298</v>
      </c>
      <c r="B19" s="12">
        <v>45777</v>
      </c>
      <c r="C19" s="29">
        <v>17158</v>
      </c>
      <c r="D19" s="12">
        <v>14869</v>
      </c>
      <c r="E19" s="12">
        <v>13801</v>
      </c>
      <c r="F19" s="12">
        <v>14140</v>
      </c>
    </row>
    <row r="20" spans="1:6" x14ac:dyDescent="0.2">
      <c r="A20" s="395" t="s">
        <v>295</v>
      </c>
      <c r="B20" s="154">
        <v>45777</v>
      </c>
      <c r="C20" s="155">
        <v>17158</v>
      </c>
      <c r="D20" s="154">
        <v>14869</v>
      </c>
      <c r="E20" s="154">
        <v>13801</v>
      </c>
      <c r="F20" s="154">
        <v>14140</v>
      </c>
    </row>
    <row r="21" spans="1:6" x14ac:dyDescent="0.2">
      <c r="A21" s="395" t="s">
        <v>299</v>
      </c>
      <c r="B21" s="154">
        <v>-45777</v>
      </c>
      <c r="C21" s="155">
        <v>-17158</v>
      </c>
      <c r="D21" s="154">
        <v>-14869</v>
      </c>
      <c r="E21" s="154">
        <v>-13801</v>
      </c>
      <c r="F21" s="154">
        <v>-14140</v>
      </c>
    </row>
    <row r="22" spans="1:6" x14ac:dyDescent="0.2">
      <c r="A22" s="391" t="s">
        <v>300</v>
      </c>
      <c r="B22" s="12"/>
      <c r="C22" s="29"/>
      <c r="D22" s="12"/>
      <c r="E22" s="12"/>
      <c r="F22" s="12"/>
    </row>
    <row r="23" spans="1:6" x14ac:dyDescent="0.2">
      <c r="A23" s="391" t="s">
        <v>286</v>
      </c>
      <c r="B23" s="12"/>
      <c r="C23" s="29"/>
      <c r="D23" s="12"/>
      <c r="E23" s="12"/>
      <c r="F23" s="12"/>
    </row>
    <row r="24" spans="1:6" x14ac:dyDescent="0.2">
      <c r="A24" s="393" t="s">
        <v>261</v>
      </c>
      <c r="B24" s="12">
        <v>32986</v>
      </c>
      <c r="C24" s="29">
        <v>16158</v>
      </c>
      <c r="D24" s="12">
        <v>11870</v>
      </c>
      <c r="E24" s="12">
        <v>15401</v>
      </c>
      <c r="F24" s="12">
        <v>15740</v>
      </c>
    </row>
    <row r="25" spans="1:6" x14ac:dyDescent="0.2">
      <c r="A25" s="392" t="s">
        <v>289</v>
      </c>
      <c r="B25" s="154">
        <v>32986</v>
      </c>
      <c r="C25" s="155">
        <v>16158</v>
      </c>
      <c r="D25" s="154">
        <v>11870</v>
      </c>
      <c r="E25" s="154">
        <v>15401</v>
      </c>
      <c r="F25" s="154">
        <v>15740</v>
      </c>
    </row>
    <row r="26" spans="1:6" x14ac:dyDescent="0.2">
      <c r="A26" s="391" t="s">
        <v>290</v>
      </c>
      <c r="B26" s="12"/>
      <c r="C26" s="29"/>
      <c r="D26" s="12"/>
      <c r="E26" s="12"/>
      <c r="F26" s="12"/>
    </row>
    <row r="27" spans="1:6" x14ac:dyDescent="0.2">
      <c r="A27" s="394" t="s">
        <v>446</v>
      </c>
      <c r="B27" s="12">
        <v>21050</v>
      </c>
      <c r="C27" s="29">
        <v>20438</v>
      </c>
      <c r="D27" s="12">
        <v>20942</v>
      </c>
      <c r="E27" s="12">
        <v>21975</v>
      </c>
      <c r="F27" s="12">
        <v>22692</v>
      </c>
    </row>
    <row r="28" spans="1:6" x14ac:dyDescent="0.2">
      <c r="A28" s="391" t="s">
        <v>295</v>
      </c>
      <c r="B28" s="154">
        <v>21050</v>
      </c>
      <c r="C28" s="155">
        <v>20438</v>
      </c>
      <c r="D28" s="154">
        <v>20942</v>
      </c>
      <c r="E28" s="154">
        <v>21975</v>
      </c>
      <c r="F28" s="154">
        <v>22692</v>
      </c>
    </row>
    <row r="29" spans="1:6" x14ac:dyDescent="0.2">
      <c r="A29" s="391" t="s">
        <v>301</v>
      </c>
      <c r="B29" s="154">
        <v>11936</v>
      </c>
      <c r="C29" s="155">
        <v>-4280</v>
      </c>
      <c r="D29" s="154">
        <v>-9072</v>
      </c>
      <c r="E29" s="154">
        <v>-6574</v>
      </c>
      <c r="F29" s="154">
        <v>-6952</v>
      </c>
    </row>
    <row r="30" spans="1:6" ht="11.25" customHeight="1" x14ac:dyDescent="0.2">
      <c r="A30" s="391" t="s">
        <v>302</v>
      </c>
      <c r="B30" s="174">
        <v>-1500</v>
      </c>
      <c r="C30" s="175">
        <v>-619</v>
      </c>
      <c r="D30" s="174">
        <v>2313</v>
      </c>
      <c r="E30" s="174">
        <v>2313</v>
      </c>
      <c r="F30" s="174">
        <v>2313</v>
      </c>
    </row>
    <row r="31" spans="1:6" x14ac:dyDescent="0.2">
      <c r="A31" s="394" t="s">
        <v>303</v>
      </c>
      <c r="B31" s="12">
        <v>10463</v>
      </c>
      <c r="C31" s="29">
        <v>8963</v>
      </c>
      <c r="D31" s="12">
        <v>8344</v>
      </c>
      <c r="E31" s="12">
        <v>10657</v>
      </c>
      <c r="F31" s="12">
        <v>12970</v>
      </c>
    </row>
    <row r="32" spans="1:6" x14ac:dyDescent="0.2">
      <c r="A32" s="396" t="s">
        <v>304</v>
      </c>
      <c r="B32" s="154">
        <v>8963</v>
      </c>
      <c r="C32" s="155">
        <v>8344</v>
      </c>
      <c r="D32" s="154">
        <v>10657</v>
      </c>
      <c r="E32" s="154">
        <v>12970</v>
      </c>
      <c r="F32" s="154">
        <v>15283</v>
      </c>
    </row>
    <row r="33" spans="1:6" ht="11.25" customHeight="1" x14ac:dyDescent="0.2">
      <c r="A33" s="176" t="s">
        <v>215</v>
      </c>
      <c r="B33" s="177"/>
      <c r="C33" s="178"/>
      <c r="D33" s="178"/>
      <c r="E33" s="178"/>
      <c r="F33" s="178"/>
    </row>
  </sheetData>
  <pageMargins left="1.4566929133858268" right="1.4566929133858268" top="1.7322834645669292" bottom="1.7322834645669292" header="0.51181102362204722" footer="0.51181102362204722"/>
  <pageSetup paperSize="9" scale="89"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21"/>
  <sheetViews>
    <sheetView showGridLines="0" workbookViewId="0">
      <selection activeCell="A21" sqref="A21"/>
    </sheetView>
  </sheetViews>
  <sheetFormatPr defaultColWidth="9.140625" defaultRowHeight="11.25" customHeight="1" x14ac:dyDescent="0.2"/>
  <cols>
    <col min="1" max="1" width="29.85546875" style="401" customWidth="1"/>
    <col min="2" max="2" width="9.5703125" style="402" customWidth="1"/>
    <col min="3" max="3" width="7.85546875" style="402" customWidth="1"/>
    <col min="4" max="4" width="8" style="402" customWidth="1"/>
    <col min="5" max="6" width="8.28515625" style="402" customWidth="1"/>
    <col min="7" max="16384" width="9.140625" style="402"/>
  </cols>
  <sheetData>
    <row r="1" spans="1:6" ht="11.25" customHeight="1" x14ac:dyDescent="0.2">
      <c r="A1" s="399" t="s">
        <v>305</v>
      </c>
      <c r="B1" s="400"/>
      <c r="C1" s="401"/>
      <c r="D1" s="401"/>
      <c r="E1" s="401"/>
      <c r="F1" s="401"/>
    </row>
    <row r="2" spans="1:6" x14ac:dyDescent="0.2">
      <c r="A2" s="403"/>
      <c r="B2" s="367" t="s">
        <v>0</v>
      </c>
      <c r="C2" s="344" t="s">
        <v>394</v>
      </c>
      <c r="D2" s="345" t="s">
        <v>56</v>
      </c>
      <c r="E2" s="345" t="s">
        <v>57</v>
      </c>
      <c r="F2" s="345" t="s">
        <v>58</v>
      </c>
    </row>
    <row r="3" spans="1:6" x14ac:dyDescent="0.2">
      <c r="A3" s="404" t="s">
        <v>306</v>
      </c>
      <c r="B3" s="165"/>
      <c r="C3" s="29"/>
      <c r="D3" s="165"/>
      <c r="E3" s="165"/>
      <c r="F3" s="165"/>
    </row>
    <row r="4" spans="1:6" x14ac:dyDescent="0.2">
      <c r="A4" s="405" t="s">
        <v>413</v>
      </c>
      <c r="B4" s="12">
        <v>19672</v>
      </c>
      <c r="C4" s="29">
        <v>9355</v>
      </c>
      <c r="D4" s="165">
        <v>10675</v>
      </c>
      <c r="E4" s="165">
        <v>10801</v>
      </c>
      <c r="F4" s="165">
        <v>10898</v>
      </c>
    </row>
    <row r="5" spans="1:6" x14ac:dyDescent="0.2">
      <c r="A5" s="405" t="s">
        <v>412</v>
      </c>
      <c r="B5" s="12">
        <v>4184</v>
      </c>
      <c r="C5" s="29">
        <v>4803</v>
      </c>
      <c r="D5" s="165">
        <v>1194</v>
      </c>
      <c r="E5" s="165">
        <v>0</v>
      </c>
      <c r="F5" s="165">
        <v>242</v>
      </c>
    </row>
    <row r="6" spans="1:6" x14ac:dyDescent="0.2">
      <c r="A6" s="404" t="s">
        <v>307</v>
      </c>
      <c r="B6" s="154">
        <v>23856</v>
      </c>
      <c r="C6" s="155">
        <v>14158</v>
      </c>
      <c r="D6" s="162">
        <v>11869</v>
      </c>
      <c r="E6" s="162">
        <v>10801</v>
      </c>
      <c r="F6" s="162">
        <v>11140</v>
      </c>
    </row>
    <row r="7" spans="1:6" x14ac:dyDescent="0.2">
      <c r="A7" s="404" t="s">
        <v>308</v>
      </c>
      <c r="B7" s="12"/>
      <c r="C7" s="29"/>
      <c r="D7" s="12"/>
      <c r="E7" s="12"/>
      <c r="F7" s="12"/>
    </row>
    <row r="8" spans="1:6" x14ac:dyDescent="0.2">
      <c r="A8" s="405" t="s">
        <v>309</v>
      </c>
      <c r="B8" s="12">
        <v>23856</v>
      </c>
      <c r="C8" s="29">
        <v>14158</v>
      </c>
      <c r="D8" s="12">
        <v>11869</v>
      </c>
      <c r="E8" s="12">
        <v>10801</v>
      </c>
      <c r="F8" s="12">
        <v>11140</v>
      </c>
    </row>
    <row r="9" spans="1:6" x14ac:dyDescent="0.2">
      <c r="A9" s="404" t="s">
        <v>310</v>
      </c>
      <c r="B9" s="154">
        <v>23856</v>
      </c>
      <c r="C9" s="155">
        <v>14158</v>
      </c>
      <c r="D9" s="154">
        <v>11869</v>
      </c>
      <c r="E9" s="154">
        <v>10801</v>
      </c>
      <c r="F9" s="154">
        <v>11140</v>
      </c>
    </row>
    <row r="10" spans="1:6" x14ac:dyDescent="0.2">
      <c r="A10" s="404" t="s">
        <v>311</v>
      </c>
      <c r="B10" s="12"/>
      <c r="C10" s="29"/>
      <c r="D10" s="12"/>
      <c r="E10" s="12"/>
      <c r="F10" s="12"/>
    </row>
    <row r="11" spans="1:6" x14ac:dyDescent="0.2">
      <c r="A11" s="406" t="s">
        <v>312</v>
      </c>
      <c r="B11" s="12">
        <v>4184</v>
      </c>
      <c r="C11" s="29">
        <v>4803</v>
      </c>
      <c r="D11" s="12">
        <v>1194</v>
      </c>
      <c r="E11" s="12">
        <v>0</v>
      </c>
      <c r="F11" s="12">
        <v>242</v>
      </c>
    </row>
    <row r="12" spans="1:6" x14ac:dyDescent="0.2">
      <c r="A12" s="407" t="s">
        <v>411</v>
      </c>
      <c r="B12" s="12">
        <v>26650</v>
      </c>
      <c r="C12" s="29">
        <v>9355</v>
      </c>
      <c r="D12" s="12">
        <v>10675</v>
      </c>
      <c r="E12" s="12">
        <v>10801</v>
      </c>
      <c r="F12" s="12">
        <v>10898</v>
      </c>
    </row>
    <row r="13" spans="1:6" x14ac:dyDescent="0.2">
      <c r="A13" s="406" t="s">
        <v>313</v>
      </c>
      <c r="B13" s="12">
        <v>14943</v>
      </c>
      <c r="C13" s="29">
        <v>3000</v>
      </c>
      <c r="D13" s="12">
        <v>3000</v>
      </c>
      <c r="E13" s="12">
        <v>3000</v>
      </c>
      <c r="F13" s="12">
        <v>3000</v>
      </c>
    </row>
    <row r="14" spans="1:6" s="408" customFormat="1" ht="22.5" customHeight="1" x14ac:dyDescent="0.2">
      <c r="A14" s="404" t="s">
        <v>314</v>
      </c>
      <c r="B14" s="154">
        <v>45777</v>
      </c>
      <c r="C14" s="155">
        <v>17158</v>
      </c>
      <c r="D14" s="154">
        <v>14869</v>
      </c>
      <c r="E14" s="154">
        <v>13801</v>
      </c>
      <c r="F14" s="154">
        <v>14140</v>
      </c>
    </row>
    <row r="15" spans="1:6" x14ac:dyDescent="0.2">
      <c r="A15" s="409" t="s">
        <v>315</v>
      </c>
      <c r="B15" s="12"/>
      <c r="C15" s="29"/>
      <c r="D15" s="12"/>
      <c r="E15" s="12"/>
      <c r="F15" s="12"/>
    </row>
    <row r="16" spans="1:6" x14ac:dyDescent="0.2">
      <c r="A16" s="410" t="s">
        <v>316</v>
      </c>
      <c r="B16" s="12">
        <v>45777</v>
      </c>
      <c r="C16" s="29">
        <v>17158</v>
      </c>
      <c r="D16" s="12">
        <v>14869</v>
      </c>
      <c r="E16" s="12">
        <v>13801</v>
      </c>
      <c r="F16" s="12">
        <v>14140</v>
      </c>
    </row>
    <row r="17" spans="1:6" x14ac:dyDescent="0.2">
      <c r="A17" s="411" t="s">
        <v>317</v>
      </c>
      <c r="B17" s="154">
        <v>45777</v>
      </c>
      <c r="C17" s="155">
        <v>17158</v>
      </c>
      <c r="D17" s="154">
        <v>14869</v>
      </c>
      <c r="E17" s="154">
        <v>13801</v>
      </c>
      <c r="F17" s="154">
        <v>14140</v>
      </c>
    </row>
    <row r="18" spans="1:6" ht="11.25" customHeight="1" x14ac:dyDescent="0.2">
      <c r="A18" s="397" t="s">
        <v>215</v>
      </c>
      <c r="B18" s="397"/>
      <c r="C18" s="397"/>
      <c r="D18" s="397"/>
      <c r="E18" s="397"/>
      <c r="F18" s="397"/>
    </row>
    <row r="19" spans="1:6" ht="15" customHeight="1" x14ac:dyDescent="0.2">
      <c r="A19" s="398" t="s">
        <v>318</v>
      </c>
      <c r="B19" s="398"/>
      <c r="C19" s="398"/>
      <c r="D19" s="398"/>
      <c r="E19" s="398"/>
      <c r="F19" s="398"/>
    </row>
    <row r="20" spans="1:6" ht="26.25" customHeight="1" x14ac:dyDescent="0.2">
      <c r="A20" s="412" t="s">
        <v>415</v>
      </c>
      <c r="B20" s="398"/>
      <c r="C20" s="398"/>
      <c r="D20" s="398"/>
      <c r="E20" s="398"/>
      <c r="F20" s="398"/>
    </row>
    <row r="21" spans="1:6" ht="63" customHeight="1" x14ac:dyDescent="0.2">
      <c r="A21" s="412" t="s">
        <v>414</v>
      </c>
      <c r="B21" s="398"/>
      <c r="C21" s="398"/>
      <c r="D21" s="398"/>
      <c r="E21" s="398"/>
      <c r="F21" s="398"/>
    </row>
  </sheetData>
  <pageMargins left="1.4566929133858268" right="1.4566929133858268" top="1.7322834645669292" bottom="1.7322834645669292" header="0.51181102362204722" footer="0.51181102362204722"/>
  <pageSetup paperSize="9" scale="94" fitToHeight="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FIN33506-1658115890-275267</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https://f1.prdmgd.finance.gov.au/sites/50033506/_layouts/15/DocIdRedir.aspx?ID=FIN33506-1658115890-275267</Url>
      <Description>FIN33506-1658115890-275267</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c5fb5116-7131-45fb-9d92-926478776364" ContentTypeId="0x010100B321FEA60C5BA343A52BC94EC00ABC9E07" PreviousValue="false"/>
</file>

<file path=customXml/itemProps1.xml><?xml version="1.0" encoding="utf-8"?>
<ds:datastoreItem xmlns:ds="http://schemas.openxmlformats.org/officeDocument/2006/customXml" ds:itemID="{986E50CF-0D43-416E-89A5-1AE272090A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C965C1-58AC-438F-AF44-A331D8502080}">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www.w3.org/XML/1998/namespace"/>
    <ds:schemaRef ds:uri="http://purl.org/dc/dcmitype/"/>
  </ds:schemaRefs>
</ds:datastoreItem>
</file>

<file path=customXml/itemProps3.xml><?xml version="1.0" encoding="utf-8"?>
<ds:datastoreItem xmlns:ds="http://schemas.openxmlformats.org/officeDocument/2006/customXml" ds:itemID="{05AB7F72-EEE9-4F52-B27E-88ED7836F6A8}">
  <ds:schemaRefs>
    <ds:schemaRef ds:uri="http://schemas.microsoft.com/sharepoint/v3/contenttype/forms"/>
  </ds:schemaRefs>
</ds:datastoreItem>
</file>

<file path=customXml/itemProps4.xml><?xml version="1.0" encoding="utf-8"?>
<ds:datastoreItem xmlns:ds="http://schemas.openxmlformats.org/officeDocument/2006/customXml" ds:itemID="{88485EE6-113C-4EC4-99E5-D08CAA25D4B7}">
  <ds:schemaRefs>
    <ds:schemaRef ds:uri="http://schemas.microsoft.com/sharepoint/events"/>
  </ds:schemaRefs>
</ds:datastoreItem>
</file>

<file path=customXml/itemProps5.xml><?xml version="1.0" encoding="utf-8"?>
<ds:datastoreItem xmlns:ds="http://schemas.openxmlformats.org/officeDocument/2006/customXml" ds:itemID="{5EB270EE-385C-4DE7-A5AE-B98BDCFDD12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Table 1.1</vt:lpstr>
      <vt:lpstr>Table 1.2</vt:lpstr>
      <vt:lpstr>Table 2.1.1</vt:lpstr>
      <vt:lpstr>Table 2.2.1</vt:lpstr>
      <vt:lpstr>Table 3.1 </vt:lpstr>
      <vt:lpstr>Table 3.2</vt:lpstr>
      <vt:lpstr>Table 3.3 </vt:lpstr>
      <vt:lpstr>Table 3.4 </vt:lpstr>
      <vt:lpstr>Table 3.5 </vt:lpstr>
      <vt:lpstr>Table 3.6 </vt:lpstr>
      <vt:lpstr>Table 3.7 </vt:lpstr>
      <vt:lpstr>Table 3.8 </vt:lpstr>
      <vt:lpstr>Table 3.9 </vt:lpstr>
      <vt:lpstr>Table 3.10 </vt:lpstr>
      <vt:lpstr>Table 3.11 </vt:lpstr>
      <vt:lpstr>'Table 1.1'!Print_Area</vt:lpstr>
      <vt:lpstr>'Table 1.2'!Print_Area</vt:lpstr>
      <vt:lpstr>'Table 2.1.1'!Print_Area</vt:lpstr>
      <vt:lpstr>'Table 2.2.1'!Print_Area</vt:lpstr>
      <vt:lpstr>'Table 3.1 '!Print_Area</vt:lpstr>
      <vt:lpstr>'Table 3.10 '!Print_Area</vt:lpstr>
      <vt:lpstr>'Table 3.11 '!Print_Area</vt:lpstr>
      <vt:lpstr>'Table 3.2'!Print_Area</vt:lpstr>
      <vt:lpstr>'Table 3.3 '!Print_Area</vt:lpstr>
      <vt:lpstr>'Table 3.4 '!Print_Area</vt:lpstr>
      <vt:lpstr>'Table 3.5 '!Print_Area</vt:lpstr>
      <vt:lpstr>'Table 3.6 '!Print_Area</vt:lpstr>
      <vt:lpstr>'Table 3.7 '!Print_Area</vt:lpstr>
      <vt:lpstr>'Table 3.8 '!Print_Area</vt:lpstr>
      <vt:lpstr>'Table 3.9 '!Print_Area</vt:lpstr>
    </vt:vector>
  </TitlesOfParts>
  <Company>Attorney-General's Department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Mathai, Praveen</dc:creator>
  <cp:lastModifiedBy>Ali, Sharzreena</cp:lastModifiedBy>
  <dcterms:created xsi:type="dcterms:W3CDTF">2022-03-25T05:11:02Z</dcterms:created>
  <dcterms:modified xsi:type="dcterms:W3CDTF">2022-03-28T02:01:01Z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fc11193f-1995-4368-af90-f8e8c8f34d8b</vt:lpwstr>
  </property>
</Properties>
</file>