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35" yWindow="360" windowWidth="19320" windowHeight="12555" tabRatio="798"/>
  </bookViews>
  <sheets>
    <sheet name="Cover" sheetId="37" r:id="rId1"/>
    <sheet name="Preface" sheetId="34" r:id="rId2"/>
    <sheet name="Guide to Data Tables" sheetId="35" r:id="rId3"/>
    <sheet name="Data Quality" sheetId="36" r:id="rId4"/>
    <sheet name="A1" sheetId="1" r:id="rId5"/>
    <sheet name="A2" sheetId="2" r:id="rId6"/>
    <sheet name="A3" sheetId="3" r:id="rId7"/>
    <sheet name="A4" sheetId="13" r:id="rId8"/>
    <sheet name="A5" sheetId="12" r:id="rId9"/>
    <sheet name="A6" sheetId="11" r:id="rId10"/>
    <sheet name="A7" sheetId="10" r:id="rId11"/>
    <sheet name="A8" sheetId="9" r:id="rId12"/>
    <sheet name="A9" sheetId="8" r:id="rId13"/>
    <sheet name="A10" sheetId="7" r:id="rId14"/>
    <sheet name="A11" sheetId="6" r:id="rId15"/>
    <sheet name="A12" sheetId="5" r:id="rId16"/>
    <sheet name="A13" sheetId="4" r:id="rId17"/>
    <sheet name="A14" sheetId="28" r:id="rId18"/>
    <sheet name="A15" sheetId="27" r:id="rId19"/>
    <sheet name="A16" sheetId="26" r:id="rId20"/>
    <sheet name="A17" sheetId="25" r:id="rId21"/>
    <sheet name="A18" sheetId="24" r:id="rId22"/>
    <sheet name="A19" sheetId="23" r:id="rId23"/>
    <sheet name="A20" sheetId="22" r:id="rId24"/>
    <sheet name="A21" sheetId="21" r:id="rId25"/>
    <sheet name="A22" sheetId="20" r:id="rId26"/>
    <sheet name="A23" sheetId="19" r:id="rId27"/>
    <sheet name="A24" sheetId="18" r:id="rId28"/>
    <sheet name="A25" sheetId="17" r:id="rId29"/>
    <sheet name="A26" sheetId="16" r:id="rId30"/>
    <sheet name="A27" sheetId="15" r:id="rId31"/>
    <sheet name="A28" sheetId="14" r:id="rId32"/>
    <sheet name="Glossary" sheetId="33" r:id="rId33"/>
  </sheets>
  <definedNames>
    <definedName name="_Toc214331968" localSheetId="18">'A15'!$A$39</definedName>
    <definedName name="_Toc214424981" localSheetId="1">Preface!$A$47</definedName>
    <definedName name="_Toc214424982" localSheetId="1">Preface!$A$50</definedName>
    <definedName name="_Toc214427023" localSheetId="32">Glossary!$A$1</definedName>
    <definedName name="_Toc214427040" localSheetId="32">Glossary!$A$34</definedName>
    <definedName name="_Toc91041540" localSheetId="1">Preface!$A$37</definedName>
    <definedName name="OLE_LINK2" localSheetId="1">Preface!$A$14</definedName>
    <definedName name="OLE_LINK4" localSheetId="3">'Data Quality'!$A$11</definedName>
    <definedName name="_xlnm.Print_Area" localSheetId="17">'A14'!$A$1:$J$54</definedName>
    <definedName name="_xlnm.Print_Area" localSheetId="19">'A16'!$A$1:$K$37</definedName>
    <definedName name="_xlnm.Print_Area" localSheetId="20">'A17'!$A$1:$K$41</definedName>
    <definedName name="_xlnm.Print_Area" localSheetId="23">'A20'!$A$1:$G$37</definedName>
    <definedName name="_xlnm.Print_Area" localSheetId="27">'A24'!$A$1:$K$51</definedName>
    <definedName name="_xlnm.Print_Area" localSheetId="11">'A8'!$A$1:$J$39</definedName>
    <definedName name="_xlnm.Print_Area" localSheetId="3">'Data Quality'!$A$1:$I$47</definedName>
    <definedName name="_xlnm.Print_Area" localSheetId="2">'Guide to Data Tables'!$A$1:$B$37</definedName>
  </definedNames>
  <calcPr calcId="145621" iterateCount="200"/>
</workbook>
</file>

<file path=xl/calcChain.xml><?xml version="1.0" encoding="utf-8"?>
<calcChain xmlns="http://schemas.openxmlformats.org/spreadsheetml/2006/main">
  <c r="C33" i="27" l="1"/>
  <c r="D33" i="27"/>
  <c r="E33" i="27"/>
  <c r="F33" i="27"/>
  <c r="G33" i="27"/>
  <c r="H33" i="27"/>
  <c r="I33" i="27"/>
  <c r="B33" i="27"/>
  <c r="J6" i="27"/>
  <c r="J7" i="27"/>
  <c r="J8" i="27"/>
  <c r="J9" i="27"/>
  <c r="J10" i="27"/>
  <c r="J11" i="27"/>
  <c r="J12" i="27"/>
  <c r="J13" i="27"/>
  <c r="J14" i="27"/>
  <c r="J15" i="27"/>
  <c r="J16" i="27"/>
  <c r="J17" i="27"/>
  <c r="J18" i="27"/>
  <c r="J19" i="27"/>
  <c r="J20" i="27"/>
  <c r="J21" i="27"/>
  <c r="J22" i="27"/>
  <c r="J23" i="27"/>
  <c r="J24" i="27"/>
  <c r="J25" i="27"/>
  <c r="J26" i="27"/>
  <c r="J27" i="27"/>
  <c r="J28" i="27"/>
  <c r="J29" i="27"/>
  <c r="J30" i="27"/>
  <c r="J31" i="27"/>
  <c r="J32" i="27"/>
  <c r="J5" i="27"/>
  <c r="J33" i="27" l="1"/>
  <c r="D6" i="22"/>
  <c r="E6" i="22"/>
  <c r="F6" i="22"/>
  <c r="G6" i="22"/>
  <c r="D7" i="22"/>
  <c r="E7" i="22"/>
  <c r="F7" i="22"/>
  <c r="G7" i="22"/>
  <c r="D8" i="22"/>
  <c r="E8" i="22"/>
  <c r="F8" i="22"/>
  <c r="G8" i="22"/>
  <c r="D9" i="22"/>
  <c r="E9" i="22"/>
  <c r="F9" i="22"/>
  <c r="G9" i="22"/>
  <c r="D10" i="22"/>
  <c r="E10" i="22"/>
  <c r="F10" i="22"/>
  <c r="G10" i="22"/>
  <c r="D11" i="22"/>
  <c r="E11" i="22"/>
  <c r="F11" i="22"/>
  <c r="G11" i="22"/>
  <c r="D12" i="22"/>
  <c r="E12" i="22"/>
  <c r="F12" i="22"/>
  <c r="G12" i="22"/>
  <c r="D13" i="22"/>
  <c r="E13" i="22"/>
  <c r="F13" i="22"/>
  <c r="G13" i="22"/>
  <c r="D14" i="22"/>
  <c r="E14" i="22"/>
  <c r="F14" i="22"/>
  <c r="G14" i="22"/>
  <c r="D15" i="22"/>
  <c r="E15" i="22"/>
  <c r="F15" i="22"/>
  <c r="G15" i="22"/>
  <c r="D16" i="22"/>
  <c r="E16" i="22"/>
  <c r="G16" i="22"/>
  <c r="E17" i="22"/>
  <c r="G17" i="22"/>
  <c r="D18" i="22"/>
  <c r="E18" i="22"/>
  <c r="F18" i="22"/>
  <c r="G18" i="22"/>
  <c r="D19" i="22"/>
  <c r="E19" i="22"/>
  <c r="G19" i="22"/>
  <c r="D20" i="22"/>
  <c r="E20" i="22"/>
  <c r="G20" i="22"/>
  <c r="D21" i="22"/>
  <c r="E21" i="22"/>
  <c r="F21" i="22"/>
  <c r="G21" i="22"/>
  <c r="D22" i="22"/>
  <c r="E22" i="22"/>
  <c r="F22" i="22"/>
  <c r="G22" i="22"/>
  <c r="D23" i="22"/>
  <c r="E23" i="22"/>
  <c r="F23" i="22"/>
  <c r="G23" i="22"/>
  <c r="D24" i="22"/>
  <c r="E24" i="22"/>
  <c r="F24" i="22"/>
  <c r="G24" i="22"/>
  <c r="D25" i="22"/>
  <c r="E25" i="22"/>
  <c r="F25" i="22"/>
  <c r="G25" i="22"/>
  <c r="D26" i="22"/>
  <c r="E26" i="22"/>
  <c r="F26" i="22"/>
  <c r="G26" i="22"/>
  <c r="D27" i="22"/>
  <c r="E27" i="22"/>
  <c r="F27" i="22"/>
  <c r="G27" i="22"/>
  <c r="D28" i="22"/>
  <c r="E28" i="22"/>
  <c r="F28" i="22"/>
  <c r="G28" i="22"/>
  <c r="D29" i="22"/>
  <c r="E29" i="22"/>
  <c r="F29" i="22"/>
  <c r="G29" i="22"/>
  <c r="D30" i="22"/>
  <c r="E30" i="22"/>
  <c r="F30" i="22"/>
  <c r="G30" i="22"/>
  <c r="D31" i="22"/>
  <c r="E31" i="22"/>
  <c r="F31" i="22"/>
  <c r="G31" i="22"/>
  <c r="D32" i="22"/>
  <c r="E32" i="22"/>
  <c r="F32" i="22"/>
  <c r="G32" i="22"/>
  <c r="D33" i="22"/>
  <c r="E33" i="22"/>
  <c r="F33" i="22"/>
  <c r="G33" i="22"/>
  <c r="D5" i="25"/>
  <c r="E5" i="25"/>
  <c r="F5" i="25"/>
  <c r="G5" i="25"/>
  <c r="H5" i="25"/>
  <c r="I5" i="25"/>
  <c r="J5" i="25"/>
  <c r="K5" i="25"/>
  <c r="D6" i="25"/>
  <c r="E6" i="25"/>
  <c r="F6" i="25"/>
  <c r="G6" i="25"/>
  <c r="H6" i="25"/>
  <c r="I6" i="25"/>
  <c r="J6" i="25"/>
  <c r="K6" i="25"/>
  <c r="D7" i="25"/>
  <c r="E7" i="25"/>
  <c r="F7" i="25"/>
  <c r="G7" i="25"/>
  <c r="H7" i="25"/>
  <c r="I7" i="25"/>
  <c r="J7" i="25"/>
  <c r="K7" i="25"/>
  <c r="D8" i="25"/>
  <c r="E8" i="25"/>
  <c r="F8" i="25"/>
  <c r="G8" i="25"/>
  <c r="H8" i="25"/>
  <c r="I8" i="25"/>
  <c r="J8" i="25"/>
  <c r="K8" i="25"/>
  <c r="D9" i="25"/>
  <c r="E9" i="25"/>
  <c r="F9" i="25"/>
  <c r="G9" i="25"/>
  <c r="H9" i="25"/>
  <c r="I9" i="25"/>
  <c r="J9" i="25"/>
  <c r="K9" i="25"/>
  <c r="D10" i="25"/>
  <c r="E10" i="25"/>
  <c r="F10" i="25"/>
  <c r="G10" i="25"/>
  <c r="H10" i="25"/>
  <c r="I10" i="25"/>
  <c r="J10" i="25"/>
  <c r="K10" i="25"/>
  <c r="D11" i="25"/>
  <c r="E11" i="25"/>
  <c r="F11" i="25"/>
  <c r="G11" i="25"/>
  <c r="H11" i="25"/>
  <c r="I11" i="25"/>
  <c r="J11" i="25"/>
  <c r="K11" i="25"/>
  <c r="D12" i="25"/>
  <c r="E12" i="25"/>
  <c r="F12" i="25"/>
  <c r="G12" i="25"/>
  <c r="H12" i="25"/>
  <c r="I12" i="25"/>
  <c r="J12" i="25"/>
  <c r="K12" i="25"/>
  <c r="D13" i="25"/>
  <c r="E13" i="25"/>
  <c r="F13" i="25"/>
  <c r="G13" i="25"/>
  <c r="H13" i="25"/>
  <c r="I13" i="25"/>
  <c r="J13" i="25"/>
  <c r="K13" i="25"/>
  <c r="E14" i="25"/>
  <c r="F14" i="25"/>
  <c r="G14" i="25"/>
  <c r="H14" i="25"/>
  <c r="I14" i="25"/>
  <c r="K14" i="25"/>
  <c r="K15" i="25"/>
  <c r="F16" i="25"/>
  <c r="I16" i="25"/>
  <c r="K16" i="25"/>
  <c r="E17" i="25"/>
  <c r="F17" i="25"/>
  <c r="G17" i="25"/>
  <c r="K17" i="25"/>
  <c r="E18" i="25"/>
  <c r="G18" i="25"/>
  <c r="K18" i="25"/>
  <c r="E19" i="25"/>
  <c r="G19" i="25"/>
  <c r="K19" i="25"/>
  <c r="E20" i="25"/>
  <c r="F20" i="25"/>
  <c r="G20" i="25"/>
  <c r="I20" i="25"/>
  <c r="K20" i="25"/>
  <c r="E21" i="25"/>
  <c r="F21" i="25"/>
  <c r="G21" i="25"/>
  <c r="I21" i="25"/>
  <c r="K21" i="25"/>
  <c r="D22" i="25"/>
  <c r="E22" i="25"/>
  <c r="F22" i="25"/>
  <c r="G22" i="25"/>
  <c r="H22" i="25"/>
  <c r="I22" i="25"/>
  <c r="J22" i="25"/>
  <c r="K22" i="25"/>
  <c r="E23" i="25"/>
  <c r="F23" i="25"/>
  <c r="G23" i="25"/>
  <c r="H23" i="25"/>
  <c r="I23" i="25"/>
  <c r="K23" i="25"/>
  <c r="D24" i="25"/>
  <c r="E24" i="25"/>
  <c r="F24" i="25"/>
  <c r="G24" i="25"/>
  <c r="H24" i="25"/>
  <c r="I24" i="25"/>
  <c r="J24" i="25"/>
  <c r="K24" i="25"/>
  <c r="D25" i="25"/>
  <c r="E25" i="25"/>
  <c r="F25" i="25"/>
  <c r="G25" i="25"/>
  <c r="H25" i="25"/>
  <c r="I25" i="25"/>
  <c r="J25" i="25"/>
  <c r="K25" i="25"/>
  <c r="D26" i="25"/>
  <c r="E26" i="25"/>
  <c r="F26" i="25"/>
  <c r="G26" i="25"/>
  <c r="H26" i="25"/>
  <c r="I26" i="25"/>
  <c r="J26" i="25"/>
  <c r="K26" i="25"/>
  <c r="D27" i="25"/>
  <c r="E27" i="25"/>
  <c r="F27" i="25"/>
  <c r="G27" i="25"/>
  <c r="H27" i="25"/>
  <c r="I27" i="25"/>
  <c r="J27" i="25"/>
  <c r="K27" i="25"/>
  <c r="E28" i="25"/>
  <c r="F28" i="25"/>
  <c r="G28" i="25"/>
  <c r="H28" i="25"/>
  <c r="J28" i="25"/>
  <c r="K28" i="25"/>
  <c r="D29" i="25"/>
  <c r="E29" i="25"/>
  <c r="F29" i="25"/>
  <c r="G29" i="25"/>
  <c r="H29" i="25"/>
  <c r="I29" i="25"/>
  <c r="J29" i="25"/>
  <c r="K29" i="25"/>
  <c r="D30" i="25"/>
  <c r="E30" i="25"/>
  <c r="F30" i="25"/>
  <c r="G30" i="25"/>
  <c r="H30" i="25"/>
  <c r="I30" i="25"/>
  <c r="J30" i="25"/>
  <c r="K30" i="25"/>
  <c r="D31" i="25"/>
  <c r="E31" i="25"/>
  <c r="F31" i="25"/>
  <c r="G31" i="25"/>
  <c r="H31" i="25"/>
  <c r="I31" i="25"/>
  <c r="J31" i="25"/>
  <c r="K31" i="25"/>
  <c r="E32" i="25"/>
  <c r="F32" i="25"/>
  <c r="G32" i="25"/>
  <c r="H32" i="25"/>
  <c r="I32" i="25"/>
  <c r="J32" i="25"/>
  <c r="K32" i="25"/>
  <c r="C43" i="27"/>
  <c r="D43" i="27"/>
  <c r="E43" i="27"/>
  <c r="F43" i="27"/>
  <c r="G43" i="27"/>
  <c r="H43" i="27"/>
  <c r="I43" i="27"/>
  <c r="J43" i="27"/>
  <c r="C44" i="27"/>
  <c r="D44" i="27"/>
  <c r="E44" i="27"/>
  <c r="F44" i="27"/>
  <c r="G44" i="27"/>
  <c r="H44" i="27"/>
  <c r="I44" i="27"/>
  <c r="J44" i="27"/>
  <c r="C45" i="27"/>
  <c r="D45" i="27"/>
  <c r="E45" i="27"/>
  <c r="F45" i="27"/>
  <c r="G45" i="27"/>
  <c r="H45" i="27"/>
  <c r="I45" i="27"/>
  <c r="J45" i="27"/>
  <c r="C46" i="27"/>
  <c r="D46" i="27"/>
  <c r="E46" i="27"/>
  <c r="F46" i="27"/>
  <c r="G46" i="27"/>
  <c r="H46" i="27"/>
  <c r="I46" i="27"/>
  <c r="J46" i="27"/>
  <c r="C47" i="27"/>
  <c r="D47" i="27"/>
  <c r="E47" i="27"/>
  <c r="F47" i="27"/>
  <c r="G47" i="27"/>
  <c r="H47" i="27"/>
  <c r="I47" i="27"/>
  <c r="J47" i="27"/>
  <c r="C48" i="27"/>
  <c r="D48" i="27"/>
  <c r="E48" i="27"/>
  <c r="F48" i="27"/>
  <c r="G48" i="27"/>
  <c r="H48" i="27"/>
  <c r="I48" i="27"/>
  <c r="J48" i="27"/>
  <c r="C49" i="27"/>
  <c r="D49" i="27"/>
  <c r="E49" i="27"/>
  <c r="F49" i="27"/>
  <c r="G49" i="27"/>
  <c r="H49" i="27"/>
  <c r="I49" i="27"/>
  <c r="J49" i="27"/>
  <c r="C50" i="27"/>
  <c r="D50" i="27"/>
  <c r="E50" i="27"/>
  <c r="F50" i="27"/>
  <c r="G50" i="27"/>
  <c r="H50" i="27"/>
  <c r="I50" i="27"/>
  <c r="J50" i="27"/>
  <c r="C51" i="27"/>
  <c r="D51" i="27"/>
  <c r="E51" i="27"/>
  <c r="F51" i="27"/>
  <c r="G51" i="27"/>
  <c r="H51" i="27"/>
  <c r="I51" i="27"/>
  <c r="J51" i="27"/>
  <c r="D52" i="27"/>
  <c r="E52" i="27"/>
  <c r="F52" i="27"/>
  <c r="G52" i="27"/>
  <c r="H52" i="27"/>
  <c r="J52" i="27"/>
  <c r="J53" i="27"/>
  <c r="E54" i="27"/>
  <c r="H54" i="27"/>
  <c r="J54" i="27"/>
  <c r="D55" i="27"/>
  <c r="E55" i="27"/>
  <c r="F55" i="27"/>
  <c r="J55" i="27"/>
  <c r="D56" i="27"/>
  <c r="F56" i="27"/>
  <c r="J56" i="27"/>
  <c r="D57" i="27"/>
  <c r="F57" i="27"/>
  <c r="J57" i="27"/>
  <c r="D58" i="27"/>
  <c r="E58" i="27"/>
  <c r="F58" i="27"/>
  <c r="H58" i="27"/>
  <c r="J58" i="27"/>
  <c r="D59" i="27"/>
  <c r="E59" i="27"/>
  <c r="F59" i="27"/>
  <c r="H59" i="27"/>
  <c r="J59" i="27"/>
  <c r="C60" i="27"/>
  <c r="D60" i="27"/>
  <c r="E60" i="27"/>
  <c r="F60" i="27"/>
  <c r="G60" i="27"/>
  <c r="H60" i="27"/>
  <c r="I60" i="27"/>
  <c r="J60" i="27"/>
  <c r="D61" i="27"/>
  <c r="E61" i="27"/>
  <c r="F61" i="27"/>
  <c r="G61" i="27"/>
  <c r="H61" i="27"/>
  <c r="J61" i="27"/>
  <c r="C62" i="27"/>
  <c r="D62" i="27"/>
  <c r="E62" i="27"/>
  <c r="F62" i="27"/>
  <c r="G62" i="27"/>
  <c r="H62" i="27"/>
  <c r="I62" i="27"/>
  <c r="J62" i="27"/>
  <c r="C63" i="27"/>
  <c r="D63" i="27"/>
  <c r="E63" i="27"/>
  <c r="F63" i="27"/>
  <c r="G63" i="27"/>
  <c r="H63" i="27"/>
  <c r="I63" i="27"/>
  <c r="J63" i="27"/>
  <c r="C64" i="27"/>
  <c r="D64" i="27"/>
  <c r="E64" i="27"/>
  <c r="F64" i="27"/>
  <c r="G64" i="27"/>
  <c r="H64" i="27"/>
  <c r="I64" i="27"/>
  <c r="J64" i="27"/>
  <c r="C65" i="27"/>
  <c r="D65" i="27"/>
  <c r="E65" i="27"/>
  <c r="F65" i="27"/>
  <c r="G65" i="27"/>
  <c r="H65" i="27"/>
  <c r="I65" i="27"/>
  <c r="J65" i="27"/>
  <c r="D66" i="27"/>
  <c r="E66" i="27"/>
  <c r="F66" i="27"/>
  <c r="G66" i="27"/>
  <c r="I66" i="27"/>
  <c r="J66" i="27"/>
  <c r="C67" i="27"/>
  <c r="D67" i="27"/>
  <c r="E67" i="27"/>
  <c r="F67" i="27"/>
  <c r="G67" i="27"/>
  <c r="H67" i="27"/>
  <c r="I67" i="27"/>
  <c r="J67" i="27"/>
  <c r="C68" i="27"/>
  <c r="D68" i="27"/>
  <c r="E68" i="27"/>
  <c r="F68" i="27"/>
  <c r="G68" i="27"/>
  <c r="H68" i="27"/>
  <c r="I68" i="27"/>
  <c r="J68" i="27"/>
  <c r="C69" i="27"/>
  <c r="D69" i="27"/>
  <c r="E69" i="27"/>
  <c r="F69" i="27"/>
  <c r="G69" i="27"/>
  <c r="H69" i="27"/>
  <c r="I69" i="27"/>
  <c r="J69" i="27"/>
  <c r="D70" i="27"/>
  <c r="E70" i="27"/>
  <c r="F70" i="27"/>
  <c r="G70" i="27"/>
  <c r="H70" i="27"/>
  <c r="I70" i="27"/>
  <c r="J70" i="27"/>
  <c r="B53" i="27"/>
  <c r="B54" i="27"/>
  <c r="B55" i="27"/>
  <c r="B56" i="27"/>
  <c r="C31" i="28"/>
  <c r="D31" i="28"/>
  <c r="E31" i="28"/>
  <c r="F31" i="28"/>
  <c r="G31" i="28"/>
  <c r="H31" i="28"/>
  <c r="I31" i="28"/>
  <c r="J31" i="28"/>
  <c r="C32" i="28"/>
  <c r="D32" i="28"/>
  <c r="E32" i="28"/>
  <c r="F32" i="28"/>
  <c r="G32" i="28"/>
  <c r="H32" i="28"/>
  <c r="I32" i="28"/>
  <c r="J32" i="28"/>
  <c r="C33" i="28"/>
  <c r="D33" i="28"/>
  <c r="E33" i="28"/>
  <c r="F33" i="28"/>
  <c r="G33" i="28"/>
  <c r="H33" i="28"/>
  <c r="I33" i="28"/>
  <c r="J33" i="28"/>
  <c r="C34" i="28"/>
  <c r="D34" i="28"/>
  <c r="E34" i="28"/>
  <c r="F34" i="28"/>
  <c r="G34" i="28"/>
  <c r="H34" i="28"/>
  <c r="I34" i="28"/>
  <c r="J34" i="28"/>
  <c r="C35" i="28"/>
  <c r="D35" i="28"/>
  <c r="E35" i="28"/>
  <c r="F35" i="28"/>
  <c r="G35" i="28"/>
  <c r="H35" i="28"/>
  <c r="I35" i="28"/>
  <c r="J35" i="28"/>
  <c r="C36" i="28"/>
  <c r="D36" i="28"/>
  <c r="E36" i="28"/>
  <c r="F36" i="28"/>
  <c r="G36" i="28"/>
  <c r="H36" i="28"/>
  <c r="I36" i="28"/>
  <c r="J36" i="28"/>
  <c r="C37" i="28"/>
  <c r="D37" i="28"/>
  <c r="E37" i="28"/>
  <c r="F37" i="28"/>
  <c r="G37" i="28"/>
  <c r="H37" i="28"/>
  <c r="I37" i="28"/>
  <c r="J37" i="28"/>
  <c r="C38" i="28"/>
  <c r="D38" i="28"/>
  <c r="E38" i="28"/>
  <c r="F38" i="28"/>
  <c r="G38" i="28"/>
  <c r="H38" i="28"/>
  <c r="I38" i="28"/>
  <c r="J38" i="28"/>
  <c r="C39" i="28"/>
  <c r="D39" i="28"/>
  <c r="E39" i="28"/>
  <c r="F39" i="28"/>
  <c r="G39" i="28"/>
  <c r="H39" i="28"/>
  <c r="I39" i="28"/>
  <c r="J39" i="28"/>
  <c r="C40" i="28"/>
  <c r="D40" i="28"/>
  <c r="E40" i="28"/>
  <c r="F40" i="28"/>
  <c r="G40" i="28"/>
  <c r="H40" i="28"/>
  <c r="I40" i="28"/>
  <c r="J40" i="28"/>
  <c r="C41" i="4"/>
  <c r="D41" i="4"/>
  <c r="E41" i="4"/>
  <c r="F41" i="4"/>
  <c r="G41" i="4"/>
  <c r="H41" i="4"/>
  <c r="I41" i="4"/>
  <c r="J41" i="4"/>
  <c r="C42" i="4"/>
  <c r="D42" i="4"/>
  <c r="E42" i="4"/>
  <c r="F42" i="4"/>
  <c r="G42" i="4"/>
  <c r="H42" i="4"/>
  <c r="I42" i="4"/>
  <c r="J42" i="4"/>
  <c r="C43" i="4"/>
  <c r="D43" i="4"/>
  <c r="E43" i="4"/>
  <c r="F43" i="4"/>
  <c r="G43" i="4"/>
  <c r="H43" i="4"/>
  <c r="I43" i="4"/>
  <c r="J43" i="4"/>
  <c r="C44" i="4"/>
  <c r="D44" i="4"/>
  <c r="E44" i="4"/>
  <c r="F44" i="4"/>
  <c r="G44" i="4"/>
  <c r="H44" i="4"/>
  <c r="I44" i="4"/>
  <c r="J44" i="4"/>
  <c r="C45" i="4"/>
  <c r="D45" i="4"/>
  <c r="E45" i="4"/>
  <c r="F45" i="4"/>
  <c r="G45" i="4"/>
  <c r="H45" i="4"/>
  <c r="I45" i="4"/>
  <c r="J45" i="4"/>
  <c r="C46" i="4"/>
  <c r="D46" i="4"/>
  <c r="E46" i="4"/>
  <c r="F46" i="4"/>
  <c r="G46" i="4"/>
  <c r="H46" i="4"/>
  <c r="I46" i="4"/>
  <c r="J46" i="4"/>
  <c r="C47" i="4"/>
  <c r="D47" i="4"/>
  <c r="E47" i="4"/>
  <c r="F47" i="4"/>
  <c r="G47" i="4"/>
  <c r="H47" i="4"/>
  <c r="I47" i="4"/>
  <c r="J47" i="4"/>
  <c r="C48" i="4"/>
  <c r="D48" i="4"/>
  <c r="E48" i="4"/>
  <c r="F48" i="4"/>
  <c r="G48" i="4"/>
  <c r="H48" i="4"/>
  <c r="I48" i="4"/>
  <c r="J48" i="4"/>
  <c r="C49" i="4"/>
  <c r="D49" i="4"/>
  <c r="E49" i="4"/>
  <c r="F49" i="4"/>
  <c r="G49" i="4"/>
  <c r="H49" i="4"/>
  <c r="I49" i="4"/>
  <c r="J49" i="4"/>
  <c r="C50" i="4"/>
  <c r="D50" i="4"/>
  <c r="E50" i="4"/>
  <c r="F50" i="4"/>
  <c r="G50" i="4"/>
  <c r="H50" i="4"/>
  <c r="I50" i="4"/>
  <c r="J50" i="4"/>
  <c r="C51" i="4"/>
  <c r="D51" i="4"/>
  <c r="E51" i="4"/>
  <c r="F51" i="4"/>
  <c r="G51" i="4"/>
  <c r="H51" i="4"/>
  <c r="I51" i="4"/>
  <c r="J51" i="4"/>
  <c r="C52" i="4"/>
  <c r="D52" i="4"/>
  <c r="E52" i="4"/>
  <c r="F52" i="4"/>
  <c r="G52" i="4"/>
  <c r="H52" i="4"/>
  <c r="I52" i="4"/>
  <c r="J52" i="4"/>
  <c r="C53" i="4"/>
  <c r="D53" i="4"/>
  <c r="E53" i="4"/>
  <c r="F53" i="4"/>
  <c r="G53" i="4"/>
  <c r="H53" i="4"/>
  <c r="I53" i="4"/>
  <c r="J53" i="4"/>
  <c r="C54" i="4"/>
  <c r="D54" i="4"/>
  <c r="E54" i="4"/>
  <c r="F54" i="4"/>
  <c r="H54" i="4"/>
  <c r="J54" i="4"/>
  <c r="C55" i="4"/>
  <c r="D55" i="4"/>
  <c r="E55" i="4"/>
  <c r="F55" i="4"/>
  <c r="G55" i="4"/>
  <c r="H55" i="4"/>
  <c r="I55" i="4"/>
  <c r="J55" i="4"/>
  <c r="C23" i="4"/>
  <c r="D23" i="4"/>
  <c r="E23" i="4"/>
  <c r="F23" i="4"/>
  <c r="G23" i="4"/>
  <c r="H23" i="4"/>
  <c r="I23" i="4"/>
  <c r="J23" i="4"/>
  <c r="C24" i="4"/>
  <c r="D24" i="4"/>
  <c r="E24" i="4"/>
  <c r="F24" i="4"/>
  <c r="G24" i="4"/>
  <c r="H24" i="4"/>
  <c r="I24" i="4"/>
  <c r="J24" i="4"/>
  <c r="C25" i="4"/>
  <c r="D25" i="4"/>
  <c r="E25" i="4"/>
  <c r="F25" i="4"/>
  <c r="G25" i="4"/>
  <c r="H25" i="4"/>
  <c r="I25" i="4"/>
  <c r="J25" i="4"/>
  <c r="C26" i="4"/>
  <c r="D26" i="4"/>
  <c r="E26" i="4"/>
  <c r="F26" i="4"/>
  <c r="G26" i="4"/>
  <c r="H26" i="4"/>
  <c r="I26" i="4"/>
  <c r="J26" i="4"/>
  <c r="C27" i="4"/>
  <c r="D27" i="4"/>
  <c r="E27" i="4"/>
  <c r="F27" i="4"/>
  <c r="G27" i="4"/>
  <c r="H27" i="4"/>
  <c r="I27" i="4"/>
  <c r="J27" i="4"/>
  <c r="C28" i="4"/>
  <c r="D28" i="4"/>
  <c r="E28" i="4"/>
  <c r="F28" i="4"/>
  <c r="G28" i="4"/>
  <c r="H28" i="4"/>
  <c r="I28" i="4"/>
  <c r="J28" i="4"/>
  <c r="C29" i="4"/>
  <c r="D29" i="4"/>
  <c r="E29" i="4"/>
  <c r="F29" i="4"/>
  <c r="G29" i="4"/>
  <c r="H29" i="4"/>
  <c r="I29" i="4"/>
  <c r="J29" i="4"/>
  <c r="C30" i="4"/>
  <c r="D30" i="4"/>
  <c r="E30" i="4"/>
  <c r="F30" i="4"/>
  <c r="G30" i="4"/>
  <c r="H30" i="4"/>
  <c r="I30" i="4"/>
  <c r="J30" i="4"/>
  <c r="C31" i="4"/>
  <c r="D31" i="4"/>
  <c r="E31" i="4"/>
  <c r="F31" i="4"/>
  <c r="G31" i="4"/>
  <c r="H31" i="4"/>
  <c r="I31" i="4"/>
  <c r="J31" i="4"/>
  <c r="C32" i="4"/>
  <c r="D32" i="4"/>
  <c r="E32" i="4"/>
  <c r="F32" i="4"/>
  <c r="G32" i="4"/>
  <c r="H32" i="4"/>
  <c r="I32" i="4"/>
  <c r="J32" i="4"/>
  <c r="C33" i="4"/>
  <c r="D33" i="4"/>
  <c r="E33" i="4"/>
  <c r="F33" i="4"/>
  <c r="G33" i="4"/>
  <c r="H33" i="4"/>
  <c r="I33" i="4"/>
  <c r="J33" i="4"/>
  <c r="C34" i="4"/>
  <c r="D34" i="4"/>
  <c r="E34" i="4"/>
  <c r="F34" i="4"/>
  <c r="G34" i="4"/>
  <c r="H34" i="4"/>
  <c r="I34" i="4"/>
  <c r="J34" i="4"/>
  <c r="C35" i="4"/>
  <c r="D35" i="4"/>
  <c r="E35" i="4"/>
  <c r="F35" i="4"/>
  <c r="G35" i="4"/>
  <c r="H35" i="4"/>
  <c r="I35" i="4"/>
  <c r="J35" i="4"/>
  <c r="C36" i="4"/>
  <c r="D36" i="4"/>
  <c r="E36" i="4"/>
  <c r="F36" i="4"/>
  <c r="H36" i="4"/>
  <c r="J36" i="4"/>
  <c r="C37" i="4"/>
  <c r="D37" i="4"/>
  <c r="E37" i="4"/>
  <c r="F37" i="4"/>
  <c r="G37" i="4"/>
  <c r="H37" i="4"/>
  <c r="I37" i="4"/>
  <c r="J37" i="4"/>
  <c r="C38" i="4"/>
  <c r="D38" i="4"/>
  <c r="E38" i="4"/>
  <c r="F38" i="4"/>
  <c r="G38" i="4"/>
  <c r="H38" i="4"/>
  <c r="I38" i="4"/>
  <c r="J38" i="4"/>
  <c r="C33" i="6"/>
  <c r="D33" i="6"/>
  <c r="E33" i="6"/>
  <c r="F33" i="6"/>
  <c r="G33" i="6"/>
  <c r="H33" i="6"/>
  <c r="I33" i="6"/>
  <c r="J33" i="6"/>
  <c r="C34" i="6"/>
  <c r="D34" i="6"/>
  <c r="E34" i="6"/>
  <c r="F34" i="6"/>
  <c r="G34" i="6"/>
  <c r="H34" i="6"/>
  <c r="I34" i="6"/>
  <c r="J34" i="6"/>
  <c r="C35" i="6"/>
  <c r="D35" i="6"/>
  <c r="E35" i="6"/>
  <c r="F35" i="6"/>
  <c r="G35" i="6"/>
  <c r="H35" i="6"/>
  <c r="I35" i="6"/>
  <c r="J35" i="6"/>
  <c r="C36" i="6"/>
  <c r="D36" i="6"/>
  <c r="E36" i="6"/>
  <c r="F36" i="6"/>
  <c r="G36" i="6"/>
  <c r="H36" i="6"/>
  <c r="I36" i="6"/>
  <c r="J36" i="6"/>
  <c r="C37" i="6"/>
  <c r="D37" i="6"/>
  <c r="E37" i="6"/>
  <c r="F37" i="6"/>
  <c r="G37" i="6"/>
  <c r="H37" i="6"/>
  <c r="I37" i="6"/>
  <c r="J37" i="6"/>
  <c r="C38" i="6"/>
  <c r="D38" i="6"/>
  <c r="E38" i="6"/>
  <c r="F38" i="6"/>
  <c r="G38" i="6"/>
  <c r="H38" i="6"/>
  <c r="I38" i="6"/>
  <c r="J38" i="6"/>
  <c r="C39" i="6"/>
  <c r="D39" i="6"/>
  <c r="E39" i="6"/>
  <c r="F39" i="6"/>
  <c r="G39" i="6"/>
  <c r="H39" i="6"/>
  <c r="I39" i="6"/>
  <c r="J39" i="6"/>
  <c r="C40" i="6"/>
  <c r="D40" i="6"/>
  <c r="E40" i="6"/>
  <c r="F40" i="6"/>
  <c r="G40" i="6"/>
  <c r="H40" i="6"/>
  <c r="I40" i="6"/>
  <c r="J40" i="6"/>
  <c r="C41" i="6"/>
  <c r="D41" i="6"/>
  <c r="E41" i="6"/>
  <c r="F41" i="6"/>
  <c r="G41" i="6"/>
  <c r="H41" i="6"/>
  <c r="I41" i="6"/>
  <c r="J41" i="6"/>
  <c r="C42" i="6"/>
  <c r="D42" i="6"/>
  <c r="E42" i="6"/>
  <c r="F42" i="6"/>
  <c r="G42" i="6"/>
  <c r="I42" i="6"/>
  <c r="J42" i="6"/>
  <c r="C43" i="6"/>
  <c r="D43" i="6"/>
  <c r="E43" i="6"/>
  <c r="F43" i="6"/>
  <c r="G43" i="6"/>
  <c r="H43" i="6"/>
  <c r="I43" i="6"/>
  <c r="J43" i="6"/>
  <c r="C19" i="6"/>
  <c r="D19" i="6"/>
  <c r="E19" i="6"/>
  <c r="F19" i="6"/>
  <c r="G19" i="6"/>
  <c r="I19" i="6"/>
  <c r="J19" i="6"/>
  <c r="C20" i="6"/>
  <c r="D20" i="6"/>
  <c r="E20" i="6"/>
  <c r="F20" i="6"/>
  <c r="G20" i="6"/>
  <c r="I20" i="6"/>
  <c r="J20" i="6"/>
  <c r="C21" i="6"/>
  <c r="D21" i="6"/>
  <c r="E21" i="6"/>
  <c r="F21" i="6"/>
  <c r="G21" i="6"/>
  <c r="I21" i="6"/>
  <c r="J21" i="6"/>
  <c r="C22" i="6"/>
  <c r="D22" i="6"/>
  <c r="E22" i="6"/>
  <c r="F22" i="6"/>
  <c r="G22" i="6"/>
  <c r="I22" i="6"/>
  <c r="J22" i="6"/>
  <c r="C23" i="6"/>
  <c r="D23" i="6"/>
  <c r="E23" i="6"/>
  <c r="F23" i="6"/>
  <c r="G23" i="6"/>
  <c r="I23" i="6"/>
  <c r="J23" i="6"/>
  <c r="C24" i="6"/>
  <c r="D24" i="6"/>
  <c r="E24" i="6"/>
  <c r="F24" i="6"/>
  <c r="G24" i="6"/>
  <c r="I24" i="6"/>
  <c r="J24" i="6"/>
  <c r="C25" i="6"/>
  <c r="D25" i="6"/>
  <c r="E25" i="6"/>
  <c r="F25" i="6"/>
  <c r="G25" i="6"/>
  <c r="I25" i="6"/>
  <c r="J25" i="6"/>
  <c r="C26" i="6"/>
  <c r="D26" i="6"/>
  <c r="E26" i="6"/>
  <c r="F26" i="6"/>
  <c r="G26" i="6"/>
  <c r="I26" i="6"/>
  <c r="J26" i="6"/>
  <c r="C27" i="6"/>
  <c r="D27" i="6"/>
  <c r="E27" i="6"/>
  <c r="F27" i="6"/>
  <c r="G27" i="6"/>
  <c r="I27" i="6"/>
  <c r="J27" i="6"/>
  <c r="C28" i="6"/>
  <c r="D28" i="6"/>
  <c r="E28" i="6"/>
  <c r="F28" i="6"/>
  <c r="G28" i="6"/>
  <c r="I28" i="6"/>
  <c r="J28" i="6"/>
  <c r="C29" i="6"/>
  <c r="D29" i="6"/>
  <c r="E29" i="6"/>
  <c r="F29" i="6"/>
  <c r="G29" i="6"/>
  <c r="I29" i="6"/>
  <c r="J29" i="6"/>
  <c r="C30" i="6"/>
  <c r="D30" i="6"/>
  <c r="E30" i="6"/>
  <c r="F30" i="6"/>
  <c r="G30" i="6"/>
  <c r="I30" i="6"/>
  <c r="J30" i="6"/>
  <c r="C39" i="11"/>
  <c r="D39" i="11"/>
  <c r="E39" i="11"/>
  <c r="F39" i="11"/>
  <c r="G39" i="11"/>
  <c r="H39" i="11"/>
  <c r="I39" i="11"/>
  <c r="J39" i="11"/>
  <c r="C40" i="11"/>
  <c r="D40" i="11"/>
  <c r="E40" i="11"/>
  <c r="F40" i="11"/>
  <c r="G40" i="11"/>
  <c r="H40" i="11"/>
  <c r="I40" i="11"/>
  <c r="J40" i="11"/>
  <c r="C41" i="11"/>
  <c r="D41" i="11"/>
  <c r="E41" i="11"/>
  <c r="F41" i="11"/>
  <c r="H41" i="11"/>
  <c r="J41" i="11"/>
  <c r="C42" i="11"/>
  <c r="D42" i="11"/>
  <c r="E42" i="11"/>
  <c r="F42" i="11"/>
  <c r="G42" i="11"/>
  <c r="H42" i="11"/>
  <c r="I42" i="11"/>
  <c r="J42" i="11"/>
  <c r="C43" i="11"/>
  <c r="D43" i="11"/>
  <c r="E43" i="11"/>
  <c r="F43" i="11"/>
  <c r="H43" i="11"/>
  <c r="I43" i="11"/>
  <c r="J43" i="11"/>
  <c r="C44" i="11"/>
  <c r="D44" i="11"/>
  <c r="E44" i="11"/>
  <c r="F44" i="11"/>
  <c r="G44" i="11"/>
  <c r="H44" i="11"/>
  <c r="J44" i="11"/>
  <c r="C45" i="11"/>
  <c r="D45" i="11"/>
  <c r="E45" i="11"/>
  <c r="F45" i="11"/>
  <c r="G45" i="11"/>
  <c r="H45" i="11"/>
  <c r="J45" i="11"/>
  <c r="C46" i="11"/>
  <c r="D46" i="11"/>
  <c r="E46" i="11"/>
  <c r="F46" i="11"/>
  <c r="G46" i="11"/>
  <c r="H46" i="11"/>
  <c r="J46" i="11"/>
  <c r="C47" i="11"/>
  <c r="D47" i="11"/>
  <c r="E47" i="11"/>
  <c r="F47" i="11"/>
  <c r="G47" i="11"/>
  <c r="I47" i="11"/>
  <c r="J47" i="11"/>
  <c r="C48" i="11"/>
  <c r="D48" i="11"/>
  <c r="E48" i="11"/>
  <c r="F48" i="11"/>
  <c r="G48" i="11"/>
  <c r="H48" i="11"/>
  <c r="J48" i="11"/>
  <c r="C49" i="11"/>
  <c r="D49" i="11"/>
  <c r="E49" i="11"/>
  <c r="F49" i="11"/>
  <c r="G49" i="11"/>
  <c r="H49" i="11"/>
  <c r="J49" i="11"/>
  <c r="C50" i="11"/>
  <c r="D50" i="11"/>
  <c r="E50" i="11"/>
  <c r="F50" i="11"/>
  <c r="H50" i="11"/>
  <c r="J50" i="11"/>
  <c r="C51" i="11"/>
  <c r="D51" i="11"/>
  <c r="E51" i="11"/>
  <c r="F51" i="11"/>
  <c r="G51" i="11"/>
  <c r="H51" i="11"/>
  <c r="I51" i="11"/>
  <c r="J51" i="11"/>
  <c r="C52" i="11"/>
  <c r="D52" i="11"/>
  <c r="E52" i="11"/>
  <c r="F52" i="11"/>
  <c r="H52" i="11"/>
  <c r="J52" i="11"/>
  <c r="C53" i="11"/>
  <c r="D53" i="11"/>
  <c r="E53" i="11"/>
  <c r="F53" i="11"/>
  <c r="J53" i="11"/>
  <c r="C54" i="11"/>
  <c r="D54" i="11"/>
  <c r="E54" i="11"/>
  <c r="F54" i="11"/>
  <c r="H54" i="11"/>
  <c r="J54" i="11"/>
  <c r="C55" i="11"/>
  <c r="D55" i="11"/>
  <c r="E55" i="11"/>
  <c r="F55" i="11"/>
  <c r="G55" i="11"/>
  <c r="H55" i="11"/>
  <c r="J55" i="11"/>
  <c r="C56" i="11"/>
  <c r="D56" i="11"/>
  <c r="E56" i="11"/>
  <c r="F56" i="11"/>
  <c r="G56" i="11"/>
  <c r="H56" i="11"/>
  <c r="J56" i="11"/>
  <c r="C57" i="11"/>
  <c r="D57" i="11"/>
  <c r="E57" i="11"/>
  <c r="F57" i="11"/>
  <c r="H57" i="11"/>
  <c r="J57" i="11"/>
  <c r="C58" i="11"/>
  <c r="D58" i="11"/>
  <c r="E58" i="11"/>
  <c r="F58" i="11"/>
  <c r="G58" i="11"/>
  <c r="H58" i="11"/>
  <c r="J58" i="11"/>
  <c r="C59" i="11"/>
  <c r="D59" i="11"/>
  <c r="E59" i="11"/>
  <c r="F59" i="11"/>
  <c r="G59" i="11"/>
  <c r="H59" i="11"/>
  <c r="I59" i="11"/>
  <c r="J59" i="11"/>
  <c r="C17" i="12"/>
  <c r="D17" i="12"/>
  <c r="E17" i="12"/>
  <c r="F17" i="12"/>
  <c r="G17" i="12"/>
  <c r="H17" i="12"/>
  <c r="I17" i="12"/>
  <c r="J17" i="12"/>
  <c r="B17" i="12"/>
  <c r="C17" i="3"/>
  <c r="D17" i="3"/>
  <c r="E17" i="3"/>
  <c r="F17" i="3"/>
  <c r="G17" i="3"/>
  <c r="H17" i="3"/>
  <c r="I17" i="3"/>
  <c r="J17" i="3"/>
  <c r="B17" i="3"/>
  <c r="C21" i="2"/>
  <c r="D21" i="2"/>
  <c r="E21" i="2"/>
  <c r="F21" i="2"/>
  <c r="H21" i="2"/>
  <c r="J21" i="2"/>
  <c r="C22" i="2"/>
  <c r="D22" i="2"/>
  <c r="E22" i="2"/>
  <c r="F22" i="2"/>
  <c r="G22" i="2"/>
  <c r="J22" i="2"/>
  <c r="C23" i="2"/>
  <c r="D23" i="2"/>
  <c r="E23" i="2"/>
  <c r="F23" i="2"/>
  <c r="G23" i="2"/>
  <c r="I23" i="2"/>
  <c r="J23" i="2"/>
  <c r="C24" i="2"/>
  <c r="D24" i="2"/>
  <c r="E24" i="2"/>
  <c r="F24" i="2"/>
  <c r="G24" i="2"/>
  <c r="I24" i="2"/>
  <c r="J24" i="2"/>
  <c r="D25" i="2"/>
  <c r="E25" i="2"/>
  <c r="F25" i="2"/>
  <c r="G25" i="2"/>
  <c r="I25" i="2"/>
  <c r="J25" i="2"/>
  <c r="H13" i="2"/>
  <c r="G14" i="2"/>
  <c r="G15" i="2"/>
  <c r="I15" i="2"/>
  <c r="G16" i="2"/>
  <c r="I16" i="2"/>
  <c r="G17" i="2"/>
  <c r="I17" i="2"/>
  <c r="G18" i="2"/>
  <c r="H18" i="2"/>
  <c r="I18" i="2"/>
  <c r="C6" i="25"/>
  <c r="C7" i="25"/>
  <c r="C8" i="25"/>
  <c r="C9" i="25"/>
  <c r="C10" i="25"/>
  <c r="C11" i="25"/>
  <c r="C12" i="25"/>
  <c r="C13" i="25"/>
  <c r="C14" i="25"/>
  <c r="C15" i="25"/>
  <c r="C16" i="25"/>
  <c r="C17" i="25"/>
  <c r="C18" i="25"/>
  <c r="C19" i="25"/>
  <c r="C20" i="25"/>
  <c r="C21" i="25"/>
  <c r="C22" i="25"/>
  <c r="C23" i="25"/>
  <c r="C24" i="25"/>
  <c r="C25" i="25"/>
  <c r="C26" i="25"/>
  <c r="C27" i="25"/>
  <c r="C28" i="25"/>
  <c r="C29" i="25"/>
  <c r="C30" i="25"/>
  <c r="C31" i="25"/>
  <c r="C32" i="25"/>
  <c r="B40" i="11"/>
  <c r="B41" i="11"/>
  <c r="B42" i="11"/>
  <c r="B43" i="11"/>
  <c r="B44" i="11"/>
  <c r="B45" i="11"/>
  <c r="B46" i="11"/>
  <c r="B47" i="11"/>
  <c r="B48" i="11"/>
  <c r="B49" i="11"/>
  <c r="B50" i="11"/>
  <c r="B51" i="11"/>
  <c r="B52" i="11"/>
  <c r="B53" i="11"/>
  <c r="B54" i="11"/>
  <c r="B55" i="11"/>
  <c r="B56" i="11"/>
  <c r="B57" i="11"/>
  <c r="B58" i="11"/>
  <c r="B59" i="11"/>
  <c r="H12" i="13"/>
  <c r="B39" i="11"/>
  <c r="C7" i="22"/>
  <c r="C8" i="22"/>
  <c r="C9" i="22"/>
  <c r="C10" i="22"/>
  <c r="C11" i="22"/>
  <c r="C12" i="22"/>
  <c r="C13" i="22"/>
  <c r="C14" i="22"/>
  <c r="C15" i="22"/>
  <c r="C16" i="22"/>
  <c r="C17" i="22"/>
  <c r="C18" i="22"/>
  <c r="C19" i="22"/>
  <c r="C20" i="22"/>
  <c r="C21" i="22"/>
  <c r="C22" i="22"/>
  <c r="C23" i="22"/>
  <c r="C24" i="22"/>
  <c r="C25" i="22"/>
  <c r="C26" i="22"/>
  <c r="C27" i="22"/>
  <c r="C28" i="22"/>
  <c r="C29" i="22"/>
  <c r="C30" i="22"/>
  <c r="C31" i="22"/>
  <c r="C32" i="22"/>
  <c r="C33" i="22"/>
  <c r="C6" i="22"/>
  <c r="C5" i="25"/>
  <c r="B52" i="27"/>
  <c r="B57" i="27"/>
  <c r="B58" i="27"/>
  <c r="B59" i="27"/>
  <c r="B60" i="27"/>
  <c r="B61" i="27"/>
  <c r="B62" i="27"/>
  <c r="B63" i="27"/>
  <c r="B64" i="27"/>
  <c r="B65" i="27"/>
  <c r="B66" i="27"/>
  <c r="B67" i="27"/>
  <c r="B68" i="27"/>
  <c r="B69" i="27"/>
  <c r="B70" i="27"/>
  <c r="J28" i="11"/>
  <c r="J30" i="11"/>
  <c r="B28" i="11"/>
  <c r="C28" i="11"/>
  <c r="C31" i="11"/>
  <c r="D28" i="11"/>
  <c r="E28" i="11"/>
  <c r="E31" i="11"/>
  <c r="F28" i="11"/>
  <c r="G28" i="11"/>
  <c r="G31" i="11"/>
  <c r="H28" i="11"/>
  <c r="H30" i="11"/>
  <c r="I28" i="11"/>
  <c r="I30" i="11"/>
  <c r="J16" i="28"/>
  <c r="C60" i="11"/>
  <c r="E60" i="11"/>
  <c r="H60" i="11"/>
  <c r="F31" i="20"/>
  <c r="E30" i="20"/>
  <c r="B30" i="20"/>
  <c r="D29" i="20"/>
  <c r="C28" i="20"/>
  <c r="B27" i="20"/>
  <c r="C26" i="20"/>
  <c r="B26" i="20"/>
  <c r="D25" i="20"/>
  <c r="E24" i="20"/>
  <c r="F23" i="20"/>
  <c r="E22" i="20"/>
  <c r="B22" i="20"/>
  <c r="D21" i="20"/>
  <c r="C20" i="20"/>
  <c r="F19" i="20"/>
  <c r="C15" i="21"/>
  <c r="D15" i="21"/>
  <c r="D20" i="21"/>
  <c r="E15" i="21"/>
  <c r="F15" i="21"/>
  <c r="F18" i="21"/>
  <c r="G15" i="21"/>
  <c r="H15" i="21"/>
  <c r="H20" i="21"/>
  <c r="I15" i="21"/>
  <c r="J15" i="21"/>
  <c r="J18" i="21"/>
  <c r="B15" i="21"/>
  <c r="B44" i="27"/>
  <c r="B45" i="27"/>
  <c r="B46" i="27"/>
  <c r="B47" i="27"/>
  <c r="B48" i="27"/>
  <c r="B49" i="27"/>
  <c r="B50" i="27"/>
  <c r="B51" i="27"/>
  <c r="B43" i="27"/>
  <c r="B16" i="28"/>
  <c r="B28" i="28"/>
  <c r="B19" i="28"/>
  <c r="C16" i="28"/>
  <c r="D16" i="28"/>
  <c r="E16" i="28"/>
  <c r="F16" i="28"/>
  <c r="G16" i="28"/>
  <c r="H16" i="28"/>
  <c r="I16" i="28"/>
  <c r="B20" i="28"/>
  <c r="B21" i="28"/>
  <c r="B22" i="28"/>
  <c r="B23" i="28"/>
  <c r="B24" i="28"/>
  <c r="B25" i="28"/>
  <c r="B26" i="28"/>
  <c r="B27" i="28"/>
  <c r="B18" i="28"/>
  <c r="B29" i="28"/>
  <c r="B31" i="28"/>
  <c r="B32" i="28"/>
  <c r="B33" i="28"/>
  <c r="B34" i="28"/>
  <c r="B35" i="28"/>
  <c r="B36" i="28"/>
  <c r="B37" i="28"/>
  <c r="B38" i="28"/>
  <c r="B39" i="28"/>
  <c r="B40" i="28"/>
  <c r="B42" i="4"/>
  <c r="B43" i="4"/>
  <c r="B44" i="4"/>
  <c r="B45" i="4"/>
  <c r="B46" i="4"/>
  <c r="B47" i="4"/>
  <c r="B48" i="4"/>
  <c r="B49" i="4"/>
  <c r="B50" i="4"/>
  <c r="B51" i="4"/>
  <c r="B52" i="4"/>
  <c r="B53" i="4"/>
  <c r="B54" i="4"/>
  <c r="B55" i="4"/>
  <c r="H56" i="4"/>
  <c r="B41" i="4"/>
  <c r="J21" i="4"/>
  <c r="J56" i="4"/>
  <c r="I21" i="4"/>
  <c r="I56" i="4"/>
  <c r="H21" i="4"/>
  <c r="G21" i="4"/>
  <c r="G56" i="4"/>
  <c r="F21" i="4"/>
  <c r="F56" i="4"/>
  <c r="E21" i="4"/>
  <c r="E56" i="4"/>
  <c r="D21" i="4"/>
  <c r="D56" i="4"/>
  <c r="C21" i="4"/>
  <c r="C56" i="4"/>
  <c r="B21" i="4"/>
  <c r="B23" i="4"/>
  <c r="B24" i="4"/>
  <c r="B25" i="4"/>
  <c r="B26" i="4"/>
  <c r="B27" i="4"/>
  <c r="B28" i="4"/>
  <c r="B29" i="4"/>
  <c r="B30" i="4"/>
  <c r="B31" i="4"/>
  <c r="B32" i="4"/>
  <c r="B33" i="4"/>
  <c r="B34" i="4"/>
  <c r="B35" i="4"/>
  <c r="B36" i="4"/>
  <c r="B37" i="4"/>
  <c r="B38" i="4"/>
  <c r="B56" i="4"/>
  <c r="F39" i="4"/>
  <c r="J39" i="4"/>
  <c r="B26" i="5"/>
  <c r="C26" i="5"/>
  <c r="D26" i="5"/>
  <c r="E26" i="5"/>
  <c r="F26" i="5"/>
  <c r="G26" i="5"/>
  <c r="H26" i="5"/>
  <c r="I26" i="5"/>
  <c r="J26" i="5"/>
  <c r="B27" i="5"/>
  <c r="C27" i="5"/>
  <c r="D27" i="5"/>
  <c r="E27" i="5"/>
  <c r="F27" i="5"/>
  <c r="G27" i="5"/>
  <c r="H27" i="5"/>
  <c r="I27" i="5"/>
  <c r="J27" i="5"/>
  <c r="B28" i="5"/>
  <c r="C28" i="5"/>
  <c r="D28" i="5"/>
  <c r="E28" i="5"/>
  <c r="F28" i="5"/>
  <c r="G28" i="5"/>
  <c r="H28" i="5"/>
  <c r="I28" i="5"/>
  <c r="J28" i="5"/>
  <c r="B29" i="5"/>
  <c r="C29" i="5"/>
  <c r="D29" i="5"/>
  <c r="E29" i="5"/>
  <c r="F29" i="5"/>
  <c r="G29" i="5"/>
  <c r="H29" i="5"/>
  <c r="I29" i="5"/>
  <c r="J29" i="5"/>
  <c r="B30" i="5"/>
  <c r="C30" i="5"/>
  <c r="D30" i="5"/>
  <c r="E30" i="5"/>
  <c r="F30" i="5"/>
  <c r="G30" i="5"/>
  <c r="H30" i="5"/>
  <c r="I30" i="5"/>
  <c r="J30" i="5"/>
  <c r="B31" i="5"/>
  <c r="C31" i="5"/>
  <c r="D31" i="5"/>
  <c r="E31" i="5"/>
  <c r="F31" i="5"/>
  <c r="G31" i="5"/>
  <c r="H31" i="5"/>
  <c r="I31" i="5"/>
  <c r="J31" i="5"/>
  <c r="C25" i="5"/>
  <c r="D25" i="5"/>
  <c r="E25" i="5"/>
  <c r="F25" i="5"/>
  <c r="G25" i="5"/>
  <c r="H25" i="5"/>
  <c r="I25" i="5"/>
  <c r="I32" i="5"/>
  <c r="J25" i="5"/>
  <c r="B25" i="5"/>
  <c r="B32" i="5"/>
  <c r="J13" i="5"/>
  <c r="J15" i="5"/>
  <c r="J16" i="5"/>
  <c r="J17" i="5"/>
  <c r="J18" i="5"/>
  <c r="J19" i="5"/>
  <c r="J20" i="5"/>
  <c r="J21" i="5"/>
  <c r="I13" i="5"/>
  <c r="I15" i="5"/>
  <c r="I16" i="5"/>
  <c r="I18" i="5"/>
  <c r="I20" i="5"/>
  <c r="H13" i="5"/>
  <c r="H15" i="5"/>
  <c r="H16" i="5"/>
  <c r="H18" i="5"/>
  <c r="H20" i="5"/>
  <c r="G13" i="5"/>
  <c r="G15" i="5"/>
  <c r="G18" i="5"/>
  <c r="G32" i="5"/>
  <c r="F13" i="5"/>
  <c r="F15" i="5"/>
  <c r="F16" i="5"/>
  <c r="F23" i="5"/>
  <c r="F17" i="5"/>
  <c r="F18" i="5"/>
  <c r="F19" i="5"/>
  <c r="F20" i="5"/>
  <c r="F21" i="5"/>
  <c r="E13" i="5"/>
  <c r="E15" i="5"/>
  <c r="E16" i="5"/>
  <c r="E18" i="5"/>
  <c r="E20" i="5"/>
  <c r="E32" i="5"/>
  <c r="D13" i="5"/>
  <c r="D15" i="5"/>
  <c r="D16" i="5"/>
  <c r="D18" i="5"/>
  <c r="D20" i="5"/>
  <c r="C13" i="5"/>
  <c r="C15" i="5"/>
  <c r="C18" i="5"/>
  <c r="C32" i="5"/>
  <c r="B13" i="5"/>
  <c r="B15" i="5"/>
  <c r="B16" i="5"/>
  <c r="B17" i="5"/>
  <c r="B18" i="5"/>
  <c r="B19" i="5"/>
  <c r="B20" i="5"/>
  <c r="B21" i="5"/>
  <c r="B22" i="5"/>
  <c r="D22" i="5"/>
  <c r="F22" i="5"/>
  <c r="H22" i="5"/>
  <c r="J22" i="5"/>
  <c r="J23" i="5"/>
  <c r="B34" i="6"/>
  <c r="B35" i="6"/>
  <c r="B36" i="6"/>
  <c r="B37" i="6"/>
  <c r="B38" i="6"/>
  <c r="B39" i="6"/>
  <c r="B40" i="6"/>
  <c r="B41" i="6"/>
  <c r="B42" i="6"/>
  <c r="B43" i="6"/>
  <c r="C44" i="6"/>
  <c r="E44" i="6"/>
  <c r="G44" i="6"/>
  <c r="I44" i="6"/>
  <c r="B33" i="6"/>
  <c r="B44" i="6"/>
  <c r="D44" i="6"/>
  <c r="F44" i="6"/>
  <c r="J44" i="6"/>
  <c r="J17" i="6"/>
  <c r="I17" i="6"/>
  <c r="H17" i="6"/>
  <c r="H19" i="6"/>
  <c r="G17" i="6"/>
  <c r="F17" i="6"/>
  <c r="E17" i="6"/>
  <c r="D17" i="6"/>
  <c r="C17" i="6"/>
  <c r="B17" i="6"/>
  <c r="B20" i="6"/>
  <c r="B26" i="6"/>
  <c r="C17" i="7"/>
  <c r="D17" i="7"/>
  <c r="E17" i="7"/>
  <c r="F17" i="7"/>
  <c r="G17" i="7"/>
  <c r="H17" i="7"/>
  <c r="I17" i="7"/>
  <c r="J17" i="7"/>
  <c r="C18" i="7"/>
  <c r="D18" i="7"/>
  <c r="E18" i="7"/>
  <c r="F18" i="7"/>
  <c r="G18" i="7"/>
  <c r="H18" i="7"/>
  <c r="I18" i="7"/>
  <c r="J18" i="7"/>
  <c r="C19" i="7"/>
  <c r="D19" i="7"/>
  <c r="E19" i="7"/>
  <c r="F19" i="7"/>
  <c r="G19" i="7"/>
  <c r="H19" i="7"/>
  <c r="I19" i="7"/>
  <c r="J19" i="7"/>
  <c r="B18" i="7"/>
  <c r="B19" i="7"/>
  <c r="B17" i="7"/>
  <c r="C9" i="7"/>
  <c r="C11" i="7"/>
  <c r="D9" i="7"/>
  <c r="D11" i="7"/>
  <c r="E9" i="7"/>
  <c r="E11" i="7"/>
  <c r="F9" i="7"/>
  <c r="F11" i="7"/>
  <c r="G9" i="7"/>
  <c r="G11" i="7"/>
  <c r="H9" i="7"/>
  <c r="H11" i="7"/>
  <c r="I9" i="7"/>
  <c r="I11" i="7"/>
  <c r="J9" i="7"/>
  <c r="J11" i="7"/>
  <c r="C12" i="7"/>
  <c r="D12" i="7"/>
  <c r="E12" i="7"/>
  <c r="F12" i="7"/>
  <c r="G12" i="7"/>
  <c r="H12" i="7"/>
  <c r="I12" i="7"/>
  <c r="J12" i="7"/>
  <c r="C13" i="7"/>
  <c r="D13" i="7"/>
  <c r="E13" i="7"/>
  <c r="F13" i="7"/>
  <c r="G13" i="7"/>
  <c r="H13" i="7"/>
  <c r="I13" i="7"/>
  <c r="J13" i="7"/>
  <c r="C14" i="7"/>
  <c r="D14" i="7"/>
  <c r="E14" i="7"/>
  <c r="F14" i="7"/>
  <c r="G14" i="7"/>
  <c r="H14" i="7"/>
  <c r="I14" i="7"/>
  <c r="J14" i="7"/>
  <c r="B9" i="7"/>
  <c r="B12" i="7"/>
  <c r="B13" i="7"/>
  <c r="B11" i="7"/>
  <c r="C20" i="7"/>
  <c r="D20" i="7"/>
  <c r="E20" i="7"/>
  <c r="F20" i="7"/>
  <c r="G20" i="7"/>
  <c r="H20" i="7"/>
  <c r="I20" i="7"/>
  <c r="J20" i="7"/>
  <c r="G15" i="7"/>
  <c r="B20" i="7"/>
  <c r="B16" i="8"/>
  <c r="C16" i="8"/>
  <c r="D16" i="8"/>
  <c r="E16" i="8"/>
  <c r="F16" i="8"/>
  <c r="G16" i="8"/>
  <c r="H16" i="8"/>
  <c r="I16" i="8"/>
  <c r="J16" i="8"/>
  <c r="C15" i="8"/>
  <c r="D15" i="8"/>
  <c r="E15" i="8"/>
  <c r="F15" i="8"/>
  <c r="G15" i="8"/>
  <c r="H15" i="8"/>
  <c r="H17" i="8"/>
  <c r="I15" i="8"/>
  <c r="J15" i="8"/>
  <c r="J17" i="8"/>
  <c r="B15" i="8"/>
  <c r="J8" i="8"/>
  <c r="J10" i="8"/>
  <c r="I8" i="8"/>
  <c r="I10" i="8"/>
  <c r="I17" i="8"/>
  <c r="H8" i="8"/>
  <c r="H10" i="8"/>
  <c r="G8" i="8"/>
  <c r="G10" i="8"/>
  <c r="G17" i="8"/>
  <c r="F8" i="8"/>
  <c r="F10" i="8"/>
  <c r="F11" i="8"/>
  <c r="F17" i="8"/>
  <c r="E8" i="8"/>
  <c r="E10" i="8"/>
  <c r="E11" i="8"/>
  <c r="E17" i="8"/>
  <c r="D8" i="8"/>
  <c r="D10" i="8"/>
  <c r="D11" i="8"/>
  <c r="D17" i="8"/>
  <c r="C8" i="8"/>
  <c r="C10" i="8"/>
  <c r="C11" i="8"/>
  <c r="C17" i="8"/>
  <c r="B8" i="8"/>
  <c r="B10" i="8"/>
  <c r="B11" i="8"/>
  <c r="B17" i="8"/>
  <c r="C12" i="8"/>
  <c r="D12" i="8"/>
  <c r="E12" i="8"/>
  <c r="F12" i="8"/>
  <c r="I12" i="8"/>
  <c r="J12" i="8"/>
  <c r="B12" i="8"/>
  <c r="C15" i="10"/>
  <c r="D15" i="10"/>
  <c r="E15" i="10"/>
  <c r="F15" i="10"/>
  <c r="G15" i="10"/>
  <c r="H15" i="10"/>
  <c r="I15" i="10"/>
  <c r="J15" i="10"/>
  <c r="C16" i="10"/>
  <c r="C17" i="10"/>
  <c r="D16" i="10"/>
  <c r="D17" i="10"/>
  <c r="E16" i="10"/>
  <c r="E17" i="10"/>
  <c r="F16" i="10"/>
  <c r="F17" i="10"/>
  <c r="G16" i="10"/>
  <c r="G17" i="10"/>
  <c r="H16" i="10"/>
  <c r="H17" i="10"/>
  <c r="I16" i="10"/>
  <c r="I17" i="10"/>
  <c r="J16" i="10"/>
  <c r="J17" i="10"/>
  <c r="B16" i="10"/>
  <c r="B15" i="10"/>
  <c r="B17" i="10"/>
  <c r="J8" i="10"/>
  <c r="I8" i="10"/>
  <c r="H8" i="10"/>
  <c r="G8" i="10"/>
  <c r="F8" i="10"/>
  <c r="E8" i="10"/>
  <c r="D8" i="10"/>
  <c r="C8" i="10"/>
  <c r="B8" i="10"/>
  <c r="H11" i="10"/>
  <c r="D11" i="10"/>
  <c r="I10" i="10"/>
  <c r="I13" i="10"/>
  <c r="G10" i="10"/>
  <c r="G13" i="10"/>
  <c r="E10" i="10"/>
  <c r="E13" i="10"/>
  <c r="C10" i="10"/>
  <c r="C13" i="10"/>
  <c r="C36" i="11"/>
  <c r="D36" i="11"/>
  <c r="E36" i="11"/>
  <c r="F36" i="11"/>
  <c r="G36" i="11"/>
  <c r="H36" i="11"/>
  <c r="I36" i="11"/>
  <c r="J36" i="11"/>
  <c r="B36" i="11"/>
  <c r="C35" i="11"/>
  <c r="C37" i="11"/>
  <c r="D35" i="11"/>
  <c r="E35" i="11"/>
  <c r="F35" i="11"/>
  <c r="G35" i="11"/>
  <c r="H35" i="11"/>
  <c r="I35" i="11"/>
  <c r="J35" i="11"/>
  <c r="B35" i="11"/>
  <c r="C30" i="11"/>
  <c r="C32" i="11"/>
  <c r="D30" i="11"/>
  <c r="D31" i="11"/>
  <c r="D32" i="11"/>
  <c r="E30" i="11"/>
  <c r="E32" i="11"/>
  <c r="F30" i="11"/>
  <c r="F31" i="11"/>
  <c r="F32" i="11"/>
  <c r="G30" i="11"/>
  <c r="G32" i="11"/>
  <c r="H31" i="11"/>
  <c r="I31" i="11"/>
  <c r="J31" i="11"/>
  <c r="B30" i="11"/>
  <c r="B31" i="11"/>
  <c r="B32" i="11"/>
  <c r="B33" i="12"/>
  <c r="B34" i="12"/>
  <c r="B35" i="12"/>
  <c r="B36" i="12"/>
  <c r="B37" i="12"/>
  <c r="B38" i="12"/>
  <c r="B39" i="12"/>
  <c r="B40" i="12"/>
  <c r="B41" i="12"/>
  <c r="B42" i="12"/>
  <c r="B43" i="12"/>
  <c r="B44" i="12"/>
  <c r="C34" i="12"/>
  <c r="D34" i="12"/>
  <c r="E34" i="12"/>
  <c r="F34" i="12"/>
  <c r="G34" i="12"/>
  <c r="H34" i="12"/>
  <c r="I34" i="12"/>
  <c r="J34" i="12"/>
  <c r="C35" i="12"/>
  <c r="D35" i="12"/>
  <c r="E35" i="12"/>
  <c r="F35" i="12"/>
  <c r="G35" i="12"/>
  <c r="H35" i="12"/>
  <c r="I35" i="12"/>
  <c r="J35" i="12"/>
  <c r="C36" i="12"/>
  <c r="D36" i="12"/>
  <c r="E36" i="12"/>
  <c r="F36" i="12"/>
  <c r="G36" i="12"/>
  <c r="H36" i="12"/>
  <c r="I36" i="12"/>
  <c r="J36" i="12"/>
  <c r="C37" i="12"/>
  <c r="D37" i="12"/>
  <c r="E37" i="12"/>
  <c r="F37" i="12"/>
  <c r="G37" i="12"/>
  <c r="H37" i="12"/>
  <c r="I37" i="12"/>
  <c r="J37" i="12"/>
  <c r="C38" i="12"/>
  <c r="D38" i="12"/>
  <c r="E38" i="12"/>
  <c r="F38" i="12"/>
  <c r="G38" i="12"/>
  <c r="H38" i="12"/>
  <c r="I38" i="12"/>
  <c r="J38" i="12"/>
  <c r="C39" i="12"/>
  <c r="D39" i="12"/>
  <c r="E39" i="12"/>
  <c r="F39" i="12"/>
  <c r="G39" i="12"/>
  <c r="H39" i="12"/>
  <c r="I39" i="12"/>
  <c r="J39" i="12"/>
  <c r="C40" i="12"/>
  <c r="D40" i="12"/>
  <c r="E40" i="12"/>
  <c r="F40" i="12"/>
  <c r="G40" i="12"/>
  <c r="H40" i="12"/>
  <c r="I40" i="12"/>
  <c r="J40" i="12"/>
  <c r="C41" i="12"/>
  <c r="D41" i="12"/>
  <c r="E41" i="12"/>
  <c r="F41" i="12"/>
  <c r="G41" i="12"/>
  <c r="H41" i="12"/>
  <c r="I41" i="12"/>
  <c r="J41" i="12"/>
  <c r="C42" i="12"/>
  <c r="D42" i="12"/>
  <c r="E42" i="12"/>
  <c r="F42" i="12"/>
  <c r="G42" i="12"/>
  <c r="H42" i="12"/>
  <c r="I42" i="12"/>
  <c r="J42" i="12"/>
  <c r="C43" i="12"/>
  <c r="D43" i="12"/>
  <c r="E43" i="12"/>
  <c r="F43" i="12"/>
  <c r="G43" i="12"/>
  <c r="H43" i="12"/>
  <c r="I43" i="12"/>
  <c r="J43" i="12"/>
  <c r="C33" i="12"/>
  <c r="D33" i="12"/>
  <c r="E33" i="12"/>
  <c r="F33" i="12"/>
  <c r="G33" i="12"/>
  <c r="H33" i="12"/>
  <c r="I33" i="12"/>
  <c r="J33" i="12"/>
  <c r="C19" i="12"/>
  <c r="C20" i="12"/>
  <c r="C21" i="12"/>
  <c r="C22" i="12"/>
  <c r="C23" i="12"/>
  <c r="C24" i="12"/>
  <c r="C25" i="12"/>
  <c r="C26" i="12"/>
  <c r="C27" i="12"/>
  <c r="C28" i="12"/>
  <c r="C29" i="12"/>
  <c r="C30" i="12"/>
  <c r="D19" i="12"/>
  <c r="D20" i="12"/>
  <c r="D21" i="12"/>
  <c r="D22" i="12"/>
  <c r="D23" i="12"/>
  <c r="D24" i="12"/>
  <c r="D25" i="12"/>
  <c r="D26" i="12"/>
  <c r="D27" i="12"/>
  <c r="D28" i="12"/>
  <c r="D29" i="12"/>
  <c r="D30" i="12"/>
  <c r="E19" i="12"/>
  <c r="E20" i="12"/>
  <c r="E21" i="12"/>
  <c r="E22" i="12"/>
  <c r="E23" i="12"/>
  <c r="E24" i="12"/>
  <c r="E25" i="12"/>
  <c r="E26" i="12"/>
  <c r="E27" i="12"/>
  <c r="E28" i="12"/>
  <c r="E29" i="12"/>
  <c r="E30" i="12"/>
  <c r="F19" i="12"/>
  <c r="F20" i="12"/>
  <c r="F21" i="12"/>
  <c r="F22" i="12"/>
  <c r="F23" i="12"/>
  <c r="F24" i="12"/>
  <c r="F25" i="12"/>
  <c r="F26" i="12"/>
  <c r="F27" i="12"/>
  <c r="F28" i="12"/>
  <c r="F29" i="12"/>
  <c r="F30" i="12"/>
  <c r="F31" i="12"/>
  <c r="G19" i="12"/>
  <c r="G20" i="12"/>
  <c r="G21" i="12"/>
  <c r="G22" i="12"/>
  <c r="G23" i="12"/>
  <c r="G24" i="12"/>
  <c r="G25" i="12"/>
  <c r="G26" i="12"/>
  <c r="G27" i="12"/>
  <c r="G28" i="12"/>
  <c r="G29" i="12"/>
  <c r="G30" i="12"/>
  <c r="H19" i="12"/>
  <c r="H20" i="12"/>
  <c r="H21" i="12"/>
  <c r="H22" i="12"/>
  <c r="H23" i="12"/>
  <c r="H24" i="12"/>
  <c r="H25" i="12"/>
  <c r="H26" i="12"/>
  <c r="H27" i="12"/>
  <c r="H28" i="12"/>
  <c r="H29" i="12"/>
  <c r="H30" i="12"/>
  <c r="I19" i="12"/>
  <c r="I20" i="12"/>
  <c r="I21" i="12"/>
  <c r="I22" i="12"/>
  <c r="I23" i="12"/>
  <c r="I24" i="12"/>
  <c r="I25" i="12"/>
  <c r="I26" i="12"/>
  <c r="I27" i="12"/>
  <c r="I28" i="12"/>
  <c r="I29" i="12"/>
  <c r="I30" i="12"/>
  <c r="J19" i="12"/>
  <c r="J20" i="12"/>
  <c r="J21" i="12"/>
  <c r="J22" i="12"/>
  <c r="J23" i="12"/>
  <c r="J24" i="12"/>
  <c r="J25" i="12"/>
  <c r="J26" i="12"/>
  <c r="J27" i="12"/>
  <c r="J28" i="12"/>
  <c r="J29" i="12"/>
  <c r="J30" i="12"/>
  <c r="J31" i="12"/>
  <c r="B19" i="12"/>
  <c r="B20" i="12"/>
  <c r="B21" i="12"/>
  <c r="B22" i="12"/>
  <c r="B23" i="12"/>
  <c r="B24" i="12"/>
  <c r="B25" i="12"/>
  <c r="B26" i="12"/>
  <c r="B27" i="12"/>
  <c r="B28" i="12"/>
  <c r="B29" i="12"/>
  <c r="B30" i="12"/>
  <c r="J26" i="2"/>
  <c r="B22" i="2"/>
  <c r="B23" i="2"/>
  <c r="B24" i="2"/>
  <c r="B25" i="2"/>
  <c r="H26" i="2"/>
  <c r="D26" i="2"/>
  <c r="E26" i="2"/>
  <c r="F26" i="2"/>
  <c r="B21" i="2"/>
  <c r="B26" i="2"/>
  <c r="J19" i="2"/>
  <c r="I19" i="2"/>
  <c r="H19" i="2"/>
  <c r="G19" i="2"/>
  <c r="F19" i="2"/>
  <c r="E19" i="2"/>
  <c r="D19" i="2"/>
  <c r="C19" i="2"/>
  <c r="B19" i="2"/>
  <c r="J18" i="2"/>
  <c r="F18" i="2"/>
  <c r="E18" i="2"/>
  <c r="D18" i="2"/>
  <c r="C18" i="2"/>
  <c r="B18" i="2"/>
  <c r="J17" i="2"/>
  <c r="F17" i="2"/>
  <c r="E17" i="2"/>
  <c r="D17" i="2"/>
  <c r="B17" i="2"/>
  <c r="J16" i="2"/>
  <c r="F16" i="2"/>
  <c r="E16" i="2"/>
  <c r="D16" i="2"/>
  <c r="C16" i="2"/>
  <c r="B16" i="2"/>
  <c r="J15" i="2"/>
  <c r="F15" i="2"/>
  <c r="E15" i="2"/>
  <c r="D15" i="2"/>
  <c r="C15" i="2"/>
  <c r="B15" i="2"/>
  <c r="J14" i="2"/>
  <c r="F14" i="2"/>
  <c r="E14" i="2"/>
  <c r="D14" i="2"/>
  <c r="C14" i="2"/>
  <c r="B14" i="2"/>
  <c r="J13" i="2"/>
  <c r="F13" i="2"/>
  <c r="E13" i="2"/>
  <c r="D13" i="2"/>
  <c r="C13" i="2"/>
  <c r="B13" i="2"/>
  <c r="C15" i="13"/>
  <c r="C16" i="13"/>
  <c r="C17" i="13"/>
  <c r="D15" i="13"/>
  <c r="D16" i="13"/>
  <c r="E15" i="13"/>
  <c r="E16" i="13"/>
  <c r="F15" i="13"/>
  <c r="F16" i="13"/>
  <c r="F17" i="13"/>
  <c r="G15" i="13"/>
  <c r="G16" i="13"/>
  <c r="H15" i="13"/>
  <c r="H16" i="13"/>
  <c r="H17" i="13"/>
  <c r="I15" i="13"/>
  <c r="I16" i="13"/>
  <c r="I17" i="13"/>
  <c r="J15" i="13"/>
  <c r="J16" i="13"/>
  <c r="J17" i="13"/>
  <c r="B15" i="13"/>
  <c r="B16" i="13"/>
  <c r="B10" i="13"/>
  <c r="C10" i="13"/>
  <c r="D10" i="13"/>
  <c r="E10" i="13"/>
  <c r="F10" i="13"/>
  <c r="G10" i="13"/>
  <c r="H10" i="13"/>
  <c r="I10" i="13"/>
  <c r="J10" i="13"/>
  <c r="C11" i="13"/>
  <c r="D11" i="13"/>
  <c r="E11" i="13"/>
  <c r="F11" i="13"/>
  <c r="G11" i="13"/>
  <c r="H11" i="13"/>
  <c r="I11" i="13"/>
  <c r="J11" i="13"/>
  <c r="C12" i="13"/>
  <c r="D12" i="13"/>
  <c r="E12" i="13"/>
  <c r="F12" i="13"/>
  <c r="G12" i="13"/>
  <c r="I12" i="13"/>
  <c r="J12" i="13"/>
  <c r="C33" i="3"/>
  <c r="C34" i="3"/>
  <c r="C35" i="3"/>
  <c r="C36" i="3"/>
  <c r="C37" i="3"/>
  <c r="C38" i="3"/>
  <c r="C39" i="3"/>
  <c r="C40" i="3"/>
  <c r="C41" i="3"/>
  <c r="C42" i="3"/>
  <c r="C43" i="3"/>
  <c r="C44" i="3"/>
  <c r="D33" i="3"/>
  <c r="D34" i="3"/>
  <c r="D35" i="3"/>
  <c r="D36" i="3"/>
  <c r="D37" i="3"/>
  <c r="D38" i="3"/>
  <c r="D39" i="3"/>
  <c r="D40" i="3"/>
  <c r="D41" i="3"/>
  <c r="D42" i="3"/>
  <c r="D43" i="3"/>
  <c r="D44" i="3"/>
  <c r="E33" i="3"/>
  <c r="E34" i="3"/>
  <c r="E35" i="3"/>
  <c r="E36" i="3"/>
  <c r="E37" i="3"/>
  <c r="E38" i="3"/>
  <c r="E39" i="3"/>
  <c r="E40" i="3"/>
  <c r="E41" i="3"/>
  <c r="E42" i="3"/>
  <c r="E43" i="3"/>
  <c r="E44" i="3"/>
  <c r="F33" i="3"/>
  <c r="F34" i="3"/>
  <c r="F35" i="3"/>
  <c r="F36" i="3"/>
  <c r="F37" i="3"/>
  <c r="F38" i="3"/>
  <c r="F39" i="3"/>
  <c r="F40" i="3"/>
  <c r="F41" i="3"/>
  <c r="F42" i="3"/>
  <c r="F43" i="3"/>
  <c r="F44" i="3"/>
  <c r="G33" i="3"/>
  <c r="G34" i="3"/>
  <c r="G35" i="3"/>
  <c r="G36" i="3"/>
  <c r="G37" i="3"/>
  <c r="G38" i="3"/>
  <c r="G39" i="3"/>
  <c r="G40" i="3"/>
  <c r="G41" i="3"/>
  <c r="G42" i="3"/>
  <c r="G43" i="3"/>
  <c r="G44" i="3"/>
  <c r="H33" i="3"/>
  <c r="H34" i="3"/>
  <c r="H35" i="3"/>
  <c r="H36" i="3"/>
  <c r="H37" i="3"/>
  <c r="H38" i="3"/>
  <c r="H39" i="3"/>
  <c r="H40" i="3"/>
  <c r="H41" i="3"/>
  <c r="H42" i="3"/>
  <c r="H43" i="3"/>
  <c r="H44" i="3"/>
  <c r="I33" i="3"/>
  <c r="I34" i="3"/>
  <c r="I44" i="3"/>
  <c r="I35" i="3"/>
  <c r="I36" i="3"/>
  <c r="I37" i="3"/>
  <c r="I38" i="3"/>
  <c r="I39" i="3"/>
  <c r="I40" i="3"/>
  <c r="I41" i="3"/>
  <c r="I42" i="3"/>
  <c r="I43" i="3"/>
  <c r="J33" i="3"/>
  <c r="J34" i="3"/>
  <c r="J44" i="3"/>
  <c r="J35" i="3"/>
  <c r="J36" i="3"/>
  <c r="J37" i="3"/>
  <c r="J38" i="3"/>
  <c r="J39" i="3"/>
  <c r="J40" i="3"/>
  <c r="J41" i="3"/>
  <c r="J42" i="3"/>
  <c r="J43" i="3"/>
  <c r="B33" i="3"/>
  <c r="B34" i="3"/>
  <c r="B44" i="3"/>
  <c r="B35" i="3"/>
  <c r="B36" i="3"/>
  <c r="B37" i="3"/>
  <c r="B38" i="3"/>
  <c r="B39" i="3"/>
  <c r="B40" i="3"/>
  <c r="B41" i="3"/>
  <c r="B42" i="3"/>
  <c r="B43" i="3"/>
  <c r="J31" i="3"/>
  <c r="I31" i="3"/>
  <c r="H31" i="3"/>
  <c r="G31" i="3"/>
  <c r="F31" i="3"/>
  <c r="E31" i="3"/>
  <c r="D31" i="3"/>
  <c r="C31" i="3"/>
  <c r="B31" i="3"/>
  <c r="J29" i="3"/>
  <c r="I29" i="3"/>
  <c r="H29" i="3"/>
  <c r="G29" i="3"/>
  <c r="F29" i="3"/>
  <c r="E29" i="3"/>
  <c r="D29" i="3"/>
  <c r="C29" i="3"/>
  <c r="B29" i="3"/>
  <c r="J28" i="3"/>
  <c r="I28" i="3"/>
  <c r="H28" i="3"/>
  <c r="G28" i="3"/>
  <c r="F28" i="3"/>
  <c r="E28" i="3"/>
  <c r="D28" i="3"/>
  <c r="C28" i="3"/>
  <c r="B28" i="3"/>
  <c r="J27" i="3"/>
  <c r="I27" i="3"/>
  <c r="H27" i="3"/>
  <c r="G27" i="3"/>
  <c r="F27" i="3"/>
  <c r="E27" i="3"/>
  <c r="D27" i="3"/>
  <c r="C27" i="3"/>
  <c r="B27" i="3"/>
  <c r="J26" i="3"/>
  <c r="I26" i="3"/>
  <c r="H26" i="3"/>
  <c r="G26" i="3"/>
  <c r="F26" i="3"/>
  <c r="E26" i="3"/>
  <c r="D26" i="3"/>
  <c r="C26" i="3"/>
  <c r="B26" i="3"/>
  <c r="J25" i="3"/>
  <c r="I25" i="3"/>
  <c r="H25" i="3"/>
  <c r="G25" i="3"/>
  <c r="F25" i="3"/>
  <c r="E25" i="3"/>
  <c r="D25" i="3"/>
  <c r="C25" i="3"/>
  <c r="B25" i="3"/>
  <c r="J24" i="3"/>
  <c r="I24" i="3"/>
  <c r="H24" i="3"/>
  <c r="G24" i="3"/>
  <c r="F24" i="3"/>
  <c r="E24" i="3"/>
  <c r="D24" i="3"/>
  <c r="C24" i="3"/>
  <c r="B24" i="3"/>
  <c r="J23" i="3"/>
  <c r="I23" i="3"/>
  <c r="H23" i="3"/>
  <c r="G23" i="3"/>
  <c r="F23" i="3"/>
  <c r="E23" i="3"/>
  <c r="D23" i="3"/>
  <c r="C23" i="3"/>
  <c r="B23" i="3"/>
  <c r="J22" i="3"/>
  <c r="I22" i="3"/>
  <c r="H22" i="3"/>
  <c r="G22" i="3"/>
  <c r="F22" i="3"/>
  <c r="E22" i="3"/>
  <c r="D22" i="3"/>
  <c r="C22" i="3"/>
  <c r="B22" i="3"/>
  <c r="J21" i="3"/>
  <c r="I21" i="3"/>
  <c r="H21" i="3"/>
  <c r="G21" i="3"/>
  <c r="F21" i="3"/>
  <c r="E21" i="3"/>
  <c r="D21" i="3"/>
  <c r="C21" i="3"/>
  <c r="B21" i="3"/>
  <c r="J20" i="3"/>
  <c r="I20" i="3"/>
  <c r="H20" i="3"/>
  <c r="G20" i="3"/>
  <c r="F20" i="3"/>
  <c r="E20" i="3"/>
  <c r="D20" i="3"/>
  <c r="C20" i="3"/>
  <c r="B20" i="3"/>
  <c r="J19" i="3"/>
  <c r="I19" i="3"/>
  <c r="H19" i="3"/>
  <c r="G19" i="3"/>
  <c r="F19" i="3"/>
  <c r="E19" i="3"/>
  <c r="D19" i="3"/>
  <c r="C19" i="3"/>
  <c r="B19" i="3"/>
  <c r="B30" i="3"/>
  <c r="C30" i="3"/>
  <c r="D30" i="3"/>
  <c r="E30" i="3"/>
  <c r="F30" i="3"/>
  <c r="G30" i="3"/>
  <c r="H30" i="3"/>
  <c r="I30" i="3"/>
  <c r="J30" i="3"/>
  <c r="C12" i="10"/>
  <c r="D12" i="10"/>
  <c r="E12" i="10"/>
  <c r="F12" i="10"/>
  <c r="G12" i="10"/>
  <c r="H12" i="10"/>
  <c r="I12" i="10"/>
  <c r="J12" i="10"/>
  <c r="B12" i="10"/>
  <c r="B39" i="4"/>
  <c r="C39" i="4"/>
  <c r="E39" i="4"/>
  <c r="B23" i="5"/>
  <c r="J32" i="5"/>
  <c r="H32" i="5"/>
  <c r="F32" i="5"/>
  <c r="D32" i="5"/>
  <c r="C20" i="5"/>
  <c r="C16" i="5"/>
  <c r="D21" i="5"/>
  <c r="D19" i="5"/>
  <c r="D17" i="5"/>
  <c r="D23" i="5"/>
  <c r="G20" i="5"/>
  <c r="G16" i="5"/>
  <c r="H21" i="5"/>
  <c r="H19" i="5"/>
  <c r="H17" i="5"/>
  <c r="H23" i="5"/>
  <c r="B30" i="6"/>
  <c r="B22" i="6"/>
  <c r="H44" i="6"/>
  <c r="B28" i="6"/>
  <c r="B24" i="6"/>
  <c r="B14" i="7"/>
  <c r="I15" i="7"/>
  <c r="E15" i="7"/>
  <c r="I11" i="8"/>
  <c r="I13" i="8"/>
  <c r="J11" i="8"/>
  <c r="J13" i="8"/>
  <c r="B11" i="10"/>
  <c r="F11" i="10"/>
  <c r="J11" i="10"/>
  <c r="B31" i="12"/>
  <c r="G31" i="12"/>
  <c r="C31" i="12"/>
  <c r="I31" i="12"/>
  <c r="E31" i="12"/>
  <c r="D17" i="13"/>
  <c r="B17" i="13"/>
  <c r="G17" i="13"/>
  <c r="E17" i="13"/>
  <c r="G26" i="2"/>
  <c r="C26" i="2"/>
  <c r="I26" i="2"/>
  <c r="B15" i="7"/>
  <c r="J15" i="7"/>
  <c r="H15" i="7"/>
  <c r="F15" i="7"/>
  <c r="D15" i="7"/>
  <c r="B11" i="13"/>
  <c r="B12" i="13"/>
  <c r="B13" i="13"/>
  <c r="B10" i="10"/>
  <c r="B13" i="10"/>
  <c r="D10" i="10"/>
  <c r="D13" i="10"/>
  <c r="F10" i="10"/>
  <c r="F13" i="10"/>
  <c r="H10" i="10"/>
  <c r="H13" i="10"/>
  <c r="J10" i="10"/>
  <c r="J13" i="10"/>
  <c r="C11" i="10"/>
  <c r="E11" i="10"/>
  <c r="G11" i="10"/>
  <c r="I11" i="10"/>
  <c r="H12" i="8"/>
  <c r="G12" i="8"/>
  <c r="G11" i="8"/>
  <c r="H11" i="8"/>
  <c r="B19" i="6"/>
  <c r="B21" i="6"/>
  <c r="B23" i="6"/>
  <c r="B25" i="6"/>
  <c r="B27" i="6"/>
  <c r="B29" i="6"/>
  <c r="B19" i="21"/>
  <c r="B21" i="21"/>
  <c r="B23" i="21"/>
  <c r="B25" i="21"/>
  <c r="I18" i="21"/>
  <c r="I20" i="21"/>
  <c r="I22" i="21"/>
  <c r="I24" i="21"/>
  <c r="I26" i="21"/>
  <c r="G18" i="21"/>
  <c r="G20" i="21"/>
  <c r="G22" i="21"/>
  <c r="G24" i="21"/>
  <c r="G26" i="21"/>
  <c r="E18" i="21"/>
  <c r="E20" i="21"/>
  <c r="E22" i="21"/>
  <c r="E24" i="21"/>
  <c r="E26" i="21"/>
  <c r="C18" i="21"/>
  <c r="C20" i="21"/>
  <c r="C22" i="21"/>
  <c r="C24" i="21"/>
  <c r="C26" i="21"/>
  <c r="C17" i="21"/>
  <c r="B17" i="21"/>
  <c r="I17" i="21"/>
  <c r="G17" i="21"/>
  <c r="E17" i="21"/>
  <c r="B26" i="21"/>
  <c r="G25" i="21"/>
  <c r="C25" i="21"/>
  <c r="I23" i="21"/>
  <c r="E23" i="21"/>
  <c r="B22" i="21"/>
  <c r="G21" i="21"/>
  <c r="C21" i="21"/>
  <c r="I19" i="21"/>
  <c r="E19" i="21"/>
  <c r="B18" i="21"/>
  <c r="G60" i="11"/>
  <c r="I22" i="5"/>
  <c r="G22" i="5"/>
  <c r="E22" i="5"/>
  <c r="C22" i="5"/>
  <c r="C21" i="5"/>
  <c r="C19" i="5"/>
  <c r="C17" i="5"/>
  <c r="C23" i="5"/>
  <c r="E21" i="5"/>
  <c r="E19" i="5"/>
  <c r="E17" i="5"/>
  <c r="G21" i="5"/>
  <c r="G19" i="5"/>
  <c r="G17" i="5"/>
  <c r="G23" i="5"/>
  <c r="I21" i="5"/>
  <c r="I19" i="5"/>
  <c r="I17" i="5"/>
  <c r="J19" i="21"/>
  <c r="J21" i="21"/>
  <c r="J23" i="21"/>
  <c r="J25" i="21"/>
  <c r="H19" i="21"/>
  <c r="H21" i="21"/>
  <c r="H23" i="21"/>
  <c r="H25" i="21"/>
  <c r="F19" i="21"/>
  <c r="F21" i="21"/>
  <c r="F23" i="21"/>
  <c r="F25" i="21"/>
  <c r="D19" i="21"/>
  <c r="D21" i="21"/>
  <c r="D23" i="21"/>
  <c r="D25" i="21"/>
  <c r="J17" i="21"/>
  <c r="H17" i="21"/>
  <c r="F17" i="21"/>
  <c r="D17" i="21"/>
  <c r="H26" i="21"/>
  <c r="D26" i="21"/>
  <c r="I25" i="21"/>
  <c r="E25" i="21"/>
  <c r="J24" i="21"/>
  <c r="F24" i="21"/>
  <c r="B24" i="21"/>
  <c r="G23" i="21"/>
  <c r="C23" i="21"/>
  <c r="H22" i="21"/>
  <c r="D22" i="21"/>
  <c r="I21" i="21"/>
  <c r="E21" i="21"/>
  <c r="J20" i="21"/>
  <c r="F20" i="21"/>
  <c r="B20" i="21"/>
  <c r="G19" i="21"/>
  <c r="C19" i="21"/>
  <c r="H18" i="21"/>
  <c r="D18" i="21"/>
  <c r="C19" i="20"/>
  <c r="E19" i="20"/>
  <c r="B19" i="20"/>
  <c r="G19" i="20"/>
  <c r="C21" i="20"/>
  <c r="E21" i="20"/>
  <c r="C23" i="20"/>
  <c r="E23" i="20"/>
  <c r="C25" i="20"/>
  <c r="E25" i="20"/>
  <c r="C27" i="20"/>
  <c r="E27" i="20"/>
  <c r="C29" i="20"/>
  <c r="E29" i="20"/>
  <c r="C31" i="20"/>
  <c r="E31" i="20"/>
  <c r="D19" i="20"/>
  <c r="D31" i="20"/>
  <c r="F29" i="20"/>
  <c r="B29" i="20"/>
  <c r="G29" i="20"/>
  <c r="D27" i="20"/>
  <c r="F25" i="20"/>
  <c r="B25" i="20"/>
  <c r="G25" i="20"/>
  <c r="D23" i="20"/>
  <c r="F21" i="20"/>
  <c r="B21" i="20"/>
  <c r="G21" i="20"/>
  <c r="I60" i="11"/>
  <c r="F30" i="20"/>
  <c r="D30" i="20"/>
  <c r="F28" i="20"/>
  <c r="D28" i="20"/>
  <c r="F26" i="20"/>
  <c r="D26" i="20"/>
  <c r="F24" i="20"/>
  <c r="D24" i="20"/>
  <c r="F22" i="20"/>
  <c r="D22" i="20"/>
  <c r="F20" i="20"/>
  <c r="D20" i="20"/>
  <c r="I23" i="5"/>
  <c r="E23" i="5"/>
  <c r="G13" i="8"/>
  <c r="G27" i="21"/>
  <c r="B27" i="21"/>
  <c r="J31" i="6"/>
  <c r="G31" i="6"/>
  <c r="F31" i="6"/>
  <c r="C31" i="6"/>
  <c r="B31" i="6"/>
  <c r="E27" i="21"/>
  <c r="I27" i="21"/>
  <c r="C27" i="21"/>
  <c r="E31" i="6"/>
  <c r="D31" i="6"/>
  <c r="H13" i="8"/>
  <c r="B41" i="28"/>
  <c r="J41" i="28"/>
  <c r="I41" i="28"/>
  <c r="G41" i="28"/>
  <c r="F41" i="28"/>
  <c r="E41" i="28"/>
  <c r="D41" i="28"/>
  <c r="C41" i="28"/>
  <c r="F26" i="21"/>
  <c r="D24" i="21"/>
  <c r="D27" i="21"/>
  <c r="F22" i="21"/>
  <c r="F27" i="21"/>
  <c r="J26" i="21"/>
  <c r="H24" i="21"/>
  <c r="H27" i="21"/>
  <c r="J22" i="21"/>
  <c r="J27" i="21"/>
  <c r="B20" i="20"/>
  <c r="B24" i="20"/>
  <c r="B28" i="20"/>
  <c r="B31" i="20"/>
  <c r="G31" i="20"/>
  <c r="C30" i="20"/>
  <c r="G30" i="20"/>
  <c r="E28" i="20"/>
  <c r="G28" i="20"/>
  <c r="F27" i="20"/>
  <c r="G27" i="20"/>
  <c r="E26" i="20"/>
  <c r="G26" i="20"/>
  <c r="C24" i="20"/>
  <c r="B23" i="20"/>
  <c r="G23" i="20"/>
  <c r="C22" i="20"/>
  <c r="G22" i="20"/>
  <c r="E20" i="20"/>
  <c r="G20" i="20"/>
  <c r="G24" i="20"/>
  <c r="J32" i="11"/>
  <c r="I32" i="11"/>
  <c r="H32" i="11"/>
  <c r="J37" i="11"/>
  <c r="F37" i="11"/>
  <c r="D37" i="11"/>
  <c r="G37" i="11"/>
  <c r="I37" i="11"/>
  <c r="E37" i="11"/>
  <c r="D33" i="11"/>
  <c r="E33" i="11"/>
  <c r="J60" i="11"/>
  <c r="F60" i="11"/>
  <c r="D60" i="11"/>
  <c r="B33" i="11"/>
  <c r="F33" i="11"/>
  <c r="B37" i="11"/>
  <c r="I31" i="6"/>
  <c r="G33" i="11"/>
  <c r="H37" i="11"/>
  <c r="H33" i="11"/>
  <c r="B60" i="11"/>
  <c r="J33" i="11"/>
  <c r="I33" i="11"/>
  <c r="C33" i="11"/>
  <c r="H31" i="12"/>
  <c r="D31" i="12"/>
  <c r="I18" i="28"/>
  <c r="I19" i="28"/>
  <c r="I20" i="28"/>
  <c r="I21" i="28"/>
  <c r="I22" i="28"/>
  <c r="I23" i="28"/>
  <c r="I24" i="28"/>
  <c r="I25" i="28"/>
  <c r="I26" i="28"/>
  <c r="I27" i="28"/>
  <c r="I28" i="28"/>
  <c r="H18" i="28"/>
  <c r="H19" i="28"/>
  <c r="H20" i="28"/>
  <c r="H21" i="28"/>
  <c r="H22" i="28"/>
  <c r="H23" i="28"/>
  <c r="H24" i="28"/>
  <c r="H25" i="28"/>
  <c r="H26" i="28"/>
  <c r="H27" i="28"/>
  <c r="H28" i="28"/>
  <c r="G18" i="28"/>
  <c r="G19" i="28"/>
  <c r="G20" i="28"/>
  <c r="G21" i="28"/>
  <c r="G22" i="28"/>
  <c r="G23" i="28"/>
  <c r="G24" i="28"/>
  <c r="G25" i="28"/>
  <c r="G26" i="28"/>
  <c r="G27" i="28"/>
  <c r="G28" i="28"/>
  <c r="F18" i="28"/>
  <c r="F19" i="28"/>
  <c r="F20" i="28"/>
  <c r="F21" i="28"/>
  <c r="F22" i="28"/>
  <c r="F23" i="28"/>
  <c r="F24" i="28"/>
  <c r="F25" i="28"/>
  <c r="F26" i="28"/>
  <c r="F27" i="28"/>
  <c r="F28" i="28"/>
  <c r="E18" i="28"/>
  <c r="E19" i="28"/>
  <c r="E20" i="28"/>
  <c r="E21" i="28"/>
  <c r="E22" i="28"/>
  <c r="E23" i="28"/>
  <c r="E24" i="28"/>
  <c r="E25" i="28"/>
  <c r="E26" i="28"/>
  <c r="E27" i="28"/>
  <c r="E28" i="28"/>
  <c r="D18" i="28"/>
  <c r="D19" i="28"/>
  <c r="D20" i="28"/>
  <c r="D21" i="28"/>
  <c r="D22" i="28"/>
  <c r="D23" i="28"/>
  <c r="D24" i="28"/>
  <c r="D25" i="28"/>
  <c r="D26" i="28"/>
  <c r="D27" i="28"/>
  <c r="D28" i="28"/>
  <c r="C18" i="28"/>
  <c r="C19" i="28"/>
  <c r="C20" i="28"/>
  <c r="C21" i="28"/>
  <c r="C22" i="28"/>
  <c r="C23" i="28"/>
  <c r="C24" i="28"/>
  <c r="C25" i="28"/>
  <c r="C26" i="28"/>
  <c r="C27" i="28"/>
  <c r="C28" i="28"/>
  <c r="J18" i="28"/>
  <c r="J19" i="28"/>
  <c r="J20" i="28"/>
  <c r="J21" i="28"/>
  <c r="J22" i="28"/>
  <c r="J23" i="28"/>
  <c r="J24" i="28"/>
  <c r="J25" i="28"/>
  <c r="J26" i="28"/>
  <c r="J27" i="28"/>
  <c r="J28" i="28"/>
  <c r="H41" i="28"/>
  <c r="D39" i="4"/>
  <c r="G39" i="4"/>
  <c r="H39" i="4"/>
  <c r="I39" i="4"/>
  <c r="C15" i="7"/>
  <c r="H30" i="6"/>
  <c r="H29" i="6"/>
  <c r="H27" i="6"/>
  <c r="H26" i="6"/>
  <c r="H25" i="6"/>
  <c r="H24" i="6"/>
  <c r="H23" i="6"/>
  <c r="H22" i="6"/>
  <c r="H21" i="6"/>
  <c r="H20" i="6"/>
  <c r="H31" i="6"/>
  <c r="B13" i="8"/>
  <c r="C13" i="8"/>
  <c r="D13" i="8"/>
  <c r="E13" i="8"/>
  <c r="F13" i="8"/>
  <c r="J29" i="28"/>
  <c r="C29" i="28"/>
  <c r="D29" i="28"/>
  <c r="E29" i="28"/>
  <c r="F29" i="28"/>
  <c r="G29" i="28"/>
  <c r="H29" i="28"/>
  <c r="I29" i="28"/>
</calcChain>
</file>

<file path=xl/sharedStrings.xml><?xml version="1.0" encoding="utf-8"?>
<sst xmlns="http://schemas.openxmlformats.org/spreadsheetml/2006/main" count="2240" uniqueCount="600">
  <si>
    <t>The remoteness classification used in this report is based on the ABS Australian Standard Geographical Classification Remoteness Structure. Data are classified according to an index of remoteness that rates areas on the number and size of towns, and the distance to major towns and urban centres.</t>
  </si>
  <si>
    <t>Respite care is assistance provided to carers so they may have relief from their caring role and pursue other activities or interests. The motivation underlying the assistance to the carer is essential: a substitute carer is being provided so the carer gains time out.</t>
  </si>
  <si>
    <t>SLA</t>
  </si>
  <si>
    <t>Statistical Local Area (ABS Australian Geographical Classification).</t>
  </si>
  <si>
    <t>Statistical Linkage Key (SLK)</t>
  </si>
  <si>
    <t>The HACC MDS Statistical Linkage Key enables client data reported by different service providers to be matched, enabling a more accurate picture of client numbers and patterns of assistance. The HACC MDS Statistical Linkage Key preserves the anonymity of client data collected by service providers.</t>
  </si>
  <si>
    <t>Glossary</t>
  </si>
  <si>
    <t>- nil or rounded to zero</t>
  </si>
  <si>
    <t>. . Not applicable</t>
  </si>
  <si>
    <t>Number of distinct clients</t>
  </si>
  <si>
    <t>Receives one service type</t>
  </si>
  <si>
    <t>4. Allied health includes allied health care received at home and at centre.</t>
  </si>
  <si>
    <t>5. Nursing care includes nursing care received at home and at centre.</t>
  </si>
  <si>
    <t>3. State/Territory refers to the location of service providers.  Remoteness category is determined using the Client's postocde.</t>
  </si>
  <si>
    <t>6. Allied health includes allied health care received at home and at centre.</t>
  </si>
  <si>
    <t>7. Nursing care includes nursing care received at home and at centre.</t>
  </si>
  <si>
    <t>Services received within Inner Regional areas per 1000 HACC target population</t>
  </si>
  <si>
    <t>Services received within outer regional areas per 1000 HACC target population</t>
  </si>
  <si>
    <t>Services received within remote areas per 1000 HACC target population</t>
  </si>
  <si>
    <t>ABS</t>
  </si>
  <si>
    <t>Australian Bureau of Statistics</t>
  </si>
  <si>
    <t>HACC</t>
  </si>
  <si>
    <t>MDS</t>
  </si>
  <si>
    <t>Minimum Data Set</t>
  </si>
  <si>
    <t>Statistical Local Area (ABS Australian Standard Geographical Classification)</t>
  </si>
  <si>
    <t>Abbreviations</t>
  </si>
  <si>
    <r>
      <t xml:space="preserve">Instances of agency assistance </t>
    </r>
    <r>
      <rPr>
        <i/>
        <vertAlign val="superscript"/>
        <sz val="8"/>
        <rFont val="Arial"/>
        <family val="2"/>
      </rPr>
      <t>(2)</t>
    </r>
  </si>
  <si>
    <t>Average services received per instance of agency assistance</t>
  </si>
  <si>
    <t>The collection comprises data about individuals receiving HACC-funded assistance from service providers. To be included in the HACC MDS collection a client must be known to a service provider as an individual. Clients are not included in the collection where they are not known to a service provider as individuals, e.g. clients helped anonymously through general telephone enquiries, or where advocacy work is conducted on behalf of clients in general rather than for specific individuals.</t>
  </si>
  <si>
    <t>The HACC Program is a major provider of essential community care services to frail aged people and younger people with disabilities, and their carers. The HACC Program’s main objective is to promote and enhance the independence of people in these client groups.</t>
  </si>
  <si>
    <t>The HACC Program</t>
  </si>
  <si>
    <t>HACC Minimum Data Set (MDS)</t>
  </si>
  <si>
    <t>Collection of the MDS started in January 2001. All service providers in receipt of HACC funding are required to collect and provide data to their funders, whether they are small agencies delivering single types of service or larger agencies providing a variety of basic maintenance and support services.</t>
  </si>
  <si>
    <t>The objectives of the HACC MDS are to:</t>
  </si>
  <si>
    <t>provide Program managers with data required for policy development, strategic planning and performance monitoring against agreed output/outcome criteria;</t>
  </si>
  <si>
    <t>facilitate consistency and comparability between HACC data and other aged, community care and health data collections.</t>
  </si>
  <si>
    <t>assist HACC service providers to provide high quality services to their clients by facilitating improvements in the internal management of HACC-funded service delivery; and</t>
  </si>
  <si>
    <t>TOTAL Other Languages</t>
  </si>
  <si>
    <t>Data collection method</t>
  </si>
  <si>
    <t>Data is collected by service providers either electronically or via paper forms. Data is collected progressively and aggregated for transmission in accordance with a quarterly collection cycle. Aggregated data is transmitted during the collection months immediately following each quarterly activity period.</t>
  </si>
  <si>
    <t>Data Quality Considerations</t>
  </si>
  <si>
    <t>Accommodation setting</t>
  </si>
  <si>
    <r>
      <t xml:space="preserve">Accommodation setting </t>
    </r>
    <r>
      <rPr>
        <b/>
        <vertAlign val="superscript"/>
        <sz val="8"/>
        <rFont val="Arial"/>
        <family val="2"/>
      </rPr>
      <t>(3)</t>
    </r>
  </si>
  <si>
    <t>Services received per 1000 HACC target population</t>
  </si>
  <si>
    <t xml:space="preserve"> </t>
  </si>
  <si>
    <t xml:space="preserve">There are a number of data quality considerations that need to be taken into account when using the HACC data provided in this document.  The "Data Quality" worksheet provides an overview of these. </t>
  </si>
  <si>
    <t>HACC Agency</t>
  </si>
  <si>
    <t>Personal care is normally provided in the home, and includes helping the client with daily self-care tasks (eg eating, bathing, grooming etc.).  It may include medication monitoring.</t>
  </si>
  <si>
    <t xml:space="preserve">For the purpose of MDS reporting, a HACC agency is a HACC-funded organisation or organisational sub-unit that is responsible for the direct provision of HACC-funded assistance to clients.  In many instances, this means that one HACC-funded organisation will have many HACC agencies (in HACC MDS terms).  </t>
  </si>
  <si>
    <t>Agency participation rates</t>
  </si>
  <si>
    <t>State and Territory variations</t>
  </si>
  <si>
    <t>Variations in state and territory service provision can be the result of several factors:</t>
  </si>
  <si>
    <t>In particular, in Victoria no figures are available for transport, home modification, other food services, or formal linen service. In that state, transport is reported as part of their volunteer social support assistance type and would be classed as social support for the national data collection, home modification is part of property maintenance (home maintenance) and the preparation of meals in the home is included in domestic assistance rather than other food services. Formal linen service is not included in the Victorian list of assistance types (see the Victorian HACC website). Similarly, the availability of services in particular regions, the level of access to those services and the extent of HACC MDS participation in reporting are factors to be considered when comparing regional service provision.</t>
  </si>
  <si>
    <t>the structure and content of aged care programs, including the interfaces between HACC and other programs;</t>
  </si>
  <si>
    <t>program funding levels;</t>
  </si>
  <si>
    <t>invalid/unknown</t>
  </si>
  <si>
    <t>Number of Clients</t>
  </si>
  <si>
    <t>Australia (includes External Territories)</t>
  </si>
  <si>
    <t>differences in HACC MDS reporting.</t>
  </si>
  <si>
    <t>For Further Information:</t>
  </si>
  <si>
    <t>Worksheet</t>
  </si>
  <si>
    <t>Not applicable</t>
  </si>
  <si>
    <t>—</t>
  </si>
  <si>
    <t>Nil or rounded to zero (including null cells)</t>
  </si>
  <si>
    <t>Symbols in Tables</t>
  </si>
  <si>
    <t xml:space="preserve">Data Issues and Quality Considerations </t>
  </si>
  <si>
    <t>Participation Rates</t>
  </si>
  <si>
    <t>The HACC MDS does not cover all HACC services provided.  For example:</t>
  </si>
  <si>
    <t>Home and Community Care Program</t>
  </si>
  <si>
    <r>
      <t>Number of cessations</t>
    </r>
    <r>
      <rPr>
        <i/>
        <vertAlign val="superscript"/>
        <sz val="8"/>
        <rFont val="Arial"/>
        <family val="2"/>
      </rPr>
      <t>(4)</t>
    </r>
  </si>
  <si>
    <r>
      <t>Per cent</t>
    </r>
    <r>
      <rPr>
        <i/>
        <vertAlign val="superscript"/>
        <sz val="8"/>
        <rFont val="Arial"/>
        <family val="2"/>
      </rPr>
      <t>(4)</t>
    </r>
  </si>
  <si>
    <r>
      <t>Per cent</t>
    </r>
    <r>
      <rPr>
        <i/>
        <vertAlign val="superscript"/>
        <sz val="8"/>
        <rFont val="Arial"/>
        <family val="2"/>
      </rPr>
      <t>(4)</t>
    </r>
    <r>
      <rPr>
        <i/>
        <sz val="8"/>
        <rFont val="Arial"/>
        <family val="2"/>
      </rPr>
      <t xml:space="preserve"> (excluding Not stated)</t>
    </r>
  </si>
  <si>
    <t>Measure</t>
  </si>
  <si>
    <t>Sex</t>
  </si>
  <si>
    <r>
      <t xml:space="preserve">Remoteness </t>
    </r>
    <r>
      <rPr>
        <b/>
        <vertAlign val="superscript"/>
        <sz val="8"/>
        <rFont val="Arial"/>
        <family val="2"/>
      </rPr>
      <t>(6)</t>
    </r>
  </si>
  <si>
    <t xml:space="preserve">    cent to 100 per cent.  Actual client numbers will be higher than those reported here.</t>
  </si>
  <si>
    <t>2. Remoteness indicator source:  ABS Australian Standard Geographical Classification Remoteness Structure (ABS catalogue number</t>
  </si>
  <si>
    <t xml:space="preserve">    1216.0).  Data are classified according to an index of remoteness which rates each Census District based on the number and size of</t>
  </si>
  <si>
    <t xml:space="preserve">    towns, and the distance to major towns and urban centres.</t>
  </si>
  <si>
    <t>4. Population data source:  ABS Preliminary Population Projections by SLA 2007-2027 (unpublished).</t>
  </si>
  <si>
    <t>5. State/Territory refers to the location of service providers.</t>
  </si>
  <si>
    <r>
      <t xml:space="preserve">Age in Years </t>
    </r>
    <r>
      <rPr>
        <b/>
        <vertAlign val="superscript"/>
        <sz val="8"/>
        <rFont val="Arial"/>
        <family val="2"/>
      </rPr>
      <t>(4)</t>
    </r>
  </si>
  <si>
    <t xml:space="preserve">    have been excluded from the denominator.</t>
  </si>
  <si>
    <r>
      <t xml:space="preserve">Sex </t>
    </r>
    <r>
      <rPr>
        <b/>
        <vertAlign val="superscript"/>
        <sz val="8"/>
        <rFont val="Arial"/>
        <family val="2"/>
      </rPr>
      <t>(4)</t>
    </r>
  </si>
  <si>
    <r>
      <t xml:space="preserve">Country of Birth </t>
    </r>
    <r>
      <rPr>
        <b/>
        <vertAlign val="superscript"/>
        <sz val="8"/>
        <rFont val="Arial"/>
        <family val="2"/>
      </rPr>
      <t>(4)</t>
    </r>
  </si>
  <si>
    <r>
      <t xml:space="preserve">Indigenous Status </t>
    </r>
    <r>
      <rPr>
        <b/>
        <vertAlign val="superscript"/>
        <sz val="8"/>
        <rFont val="Arial"/>
        <family val="2"/>
      </rPr>
      <t>(3)</t>
    </r>
  </si>
  <si>
    <t>3. Quantity in hours rather than percent</t>
  </si>
  <si>
    <r>
      <t>Monthly hours of service</t>
    </r>
    <r>
      <rPr>
        <i/>
        <vertAlign val="superscript"/>
        <sz val="8"/>
        <rFont val="Arial"/>
        <family val="2"/>
      </rPr>
      <t>(3)</t>
    </r>
  </si>
  <si>
    <t>4. Data presented in this table are shown as percentages of all clients with known Carer Availability.  Clients with an unknown Carer Availability</t>
  </si>
  <si>
    <r>
      <t xml:space="preserve">Care Recipient Carer Availability </t>
    </r>
    <r>
      <rPr>
        <b/>
        <vertAlign val="superscript"/>
        <sz val="8"/>
        <rFont val="Arial"/>
        <family val="2"/>
      </rPr>
      <t>(4)</t>
    </r>
  </si>
  <si>
    <r>
      <t xml:space="preserve">Indigenous clients as a proportion of all HACC clients in same age group. </t>
    </r>
    <r>
      <rPr>
        <b/>
        <vertAlign val="superscript"/>
        <sz val="8"/>
        <rFont val="Arial"/>
        <family val="2"/>
      </rPr>
      <t>(4)</t>
    </r>
  </si>
  <si>
    <r>
      <t xml:space="preserve">Characteristics of Indigenous HACC clients aged 50 years and over </t>
    </r>
    <r>
      <rPr>
        <b/>
        <vertAlign val="superscript"/>
        <sz val="8"/>
        <rFont val="Arial"/>
        <family val="2"/>
      </rPr>
      <t>(4)</t>
    </r>
  </si>
  <si>
    <r>
      <t xml:space="preserve">Characteristics of non-Indigenous HACC clients aged 50 years and over </t>
    </r>
    <r>
      <rPr>
        <b/>
        <vertAlign val="superscript"/>
        <sz val="8"/>
        <rFont val="Arial"/>
        <family val="2"/>
      </rPr>
      <t>(4)</t>
    </r>
  </si>
  <si>
    <r>
      <t xml:space="preserve">Living Arrangements </t>
    </r>
    <r>
      <rPr>
        <b/>
        <vertAlign val="superscript"/>
        <sz val="8"/>
        <rFont val="Arial"/>
        <family val="2"/>
      </rPr>
      <t>(3)</t>
    </r>
  </si>
  <si>
    <r>
      <t xml:space="preserve">Government Pension or Benefit Status </t>
    </r>
    <r>
      <rPr>
        <b/>
        <vertAlign val="superscript"/>
        <sz val="8"/>
        <rFont val="Arial"/>
        <family val="2"/>
      </rPr>
      <t>(3)</t>
    </r>
  </si>
  <si>
    <r>
      <t>Main reason for cessation of services</t>
    </r>
    <r>
      <rPr>
        <b/>
        <vertAlign val="superscript"/>
        <sz val="8"/>
        <rFont val="Arial"/>
        <family val="2"/>
      </rPr>
      <t xml:space="preserve"> (5)</t>
    </r>
  </si>
  <si>
    <r>
      <t>Instances of agency assistance</t>
    </r>
    <r>
      <rPr>
        <i/>
        <vertAlign val="superscript"/>
        <sz val="8"/>
        <rFont val="Arial"/>
        <family val="2"/>
      </rPr>
      <t xml:space="preserve"> (4)</t>
    </r>
  </si>
  <si>
    <t>2. Instances of agency assistance represent the number of distinct clients that received each assistance type on an agency by agency basis.  This results in some duplication in cases where a client received the same type of assistance from more than one agency.</t>
  </si>
  <si>
    <t>2. Refer to Glossary for definitions of HACC assistance types.</t>
  </si>
  <si>
    <t>only services to individuals are recorded (ie excludes group assistance, other than where a HACC client has been transported within a group); and</t>
  </si>
  <si>
    <t>Per Cent (excluding Not Stated or Invalid)</t>
  </si>
  <si>
    <r>
      <t xml:space="preserve">Source of referral </t>
    </r>
    <r>
      <rPr>
        <b/>
        <vertAlign val="superscript"/>
        <sz val="8"/>
        <rFont val="Arial"/>
        <family val="2"/>
      </rPr>
      <t>(3)</t>
    </r>
  </si>
  <si>
    <t>Case Management and Client Care Co-ordination</t>
  </si>
  <si>
    <t>some clients may be assisted anonymously (eg by telephone where a name is not provided).</t>
  </si>
  <si>
    <t>clients can ‘opt-out’ of having their data provided;</t>
  </si>
  <si>
    <t xml:space="preserve">● </t>
  </si>
  <si>
    <t>NSW </t>
  </si>
  <si>
    <t>VIC </t>
  </si>
  <si>
    <t>QLD </t>
  </si>
  <si>
    <t>SA </t>
  </si>
  <si>
    <t>WA </t>
  </si>
  <si>
    <t>TAS </t>
  </si>
  <si>
    <t>NT </t>
  </si>
  <si>
    <t>ACT </t>
  </si>
  <si>
    <t>0 - 49</t>
  </si>
  <si>
    <t>55-59</t>
  </si>
  <si>
    <t>60-64</t>
  </si>
  <si>
    <t>70-74</t>
  </si>
  <si>
    <t>75-79</t>
  </si>
  <si>
    <t>80-84</t>
  </si>
  <si>
    <t>85+</t>
  </si>
  <si>
    <t>TOTAL</t>
  </si>
  <si>
    <t>SA</t>
  </si>
  <si>
    <t>WA</t>
  </si>
  <si>
    <t>NT</t>
  </si>
  <si>
    <t>ACT</t>
  </si>
  <si>
    <t>Male</t>
  </si>
  <si>
    <t>Female</t>
  </si>
  <si>
    <t>New Zealand</t>
  </si>
  <si>
    <t>North-West Europe</t>
  </si>
  <si>
    <t>Southern and Eastern Europe</t>
  </si>
  <si>
    <t>North Africa and the Middle East</t>
  </si>
  <si>
    <t>South-East Asia</t>
  </si>
  <si>
    <t>North-East Asia</t>
  </si>
  <si>
    <t>Southern and Central Asia</t>
  </si>
  <si>
    <t>Americas</t>
  </si>
  <si>
    <t>Sub-Saharan Africa</t>
  </si>
  <si>
    <t>Other Oceania and Antarctica</t>
  </si>
  <si>
    <t>Aboriginal Languages</t>
  </si>
  <si>
    <t>Arabic (including Lebanese)</t>
  </si>
  <si>
    <t>Cantonese</t>
  </si>
  <si>
    <t>Croatian</t>
  </si>
  <si>
    <t>English</t>
  </si>
  <si>
    <t>French</t>
  </si>
  <si>
    <t>German</t>
  </si>
  <si>
    <t>Greek</t>
  </si>
  <si>
    <t>Hungarian</t>
  </si>
  <si>
    <t>Italian</t>
  </si>
  <si>
    <t>Macedonian</t>
  </si>
  <si>
    <t>Maltese</t>
  </si>
  <si>
    <t>Mandarin</t>
  </si>
  <si>
    <t>Netherlandic</t>
  </si>
  <si>
    <t>Polish</t>
  </si>
  <si>
    <t>Russian</t>
  </si>
  <si>
    <t>Serbian</t>
  </si>
  <si>
    <t>Spanish</t>
  </si>
  <si>
    <t>Turkish</t>
  </si>
  <si>
    <t>Ukrainian</t>
  </si>
  <si>
    <t>Vietnamese</t>
  </si>
  <si>
    <t>Other</t>
  </si>
  <si>
    <t>Indigenous</t>
  </si>
  <si>
    <t>Non-Indigenous</t>
  </si>
  <si>
    <t>Has a Carer</t>
  </si>
  <si>
    <t>Has no Carer</t>
  </si>
  <si>
    <t>Lives alone</t>
  </si>
  <si>
    <t>Lives with family</t>
  </si>
  <si>
    <t>Lives with others</t>
  </si>
  <si>
    <t>Private residence - owned/purchasing</t>
  </si>
  <si>
    <t>Private residence - private rental</t>
  </si>
  <si>
    <t>Private residence - public rental</t>
  </si>
  <si>
    <t>Independent living unit within a retirement village</t>
  </si>
  <si>
    <t>Boarding house/private hotel</t>
  </si>
  <si>
    <t>Institutional setting</t>
  </si>
  <si>
    <t>Public place/temporary shelter</t>
  </si>
  <si>
    <t>Private residence rented from Aboriginal Community</t>
  </si>
  <si>
    <t>Disability Support Pension</t>
  </si>
  <si>
    <t>Unemployment related benefits</t>
  </si>
  <si>
    <t>Self</t>
  </si>
  <si>
    <t>Family, significant other, friend</t>
  </si>
  <si>
    <t>Hospital</t>
  </si>
  <si>
    <t>Psychiatric/mental health service or facility</t>
  </si>
  <si>
    <t>Extended care/rehabilitation facility</t>
  </si>
  <si>
    <t>Palliative care facility/hospice</t>
  </si>
  <si>
    <t>Residential aged care facility</t>
  </si>
  <si>
    <t>Aboriginal health service</t>
  </si>
  <si>
    <t>Other medical/health service</t>
  </si>
  <si>
    <t>Other community-based service</t>
  </si>
  <si>
    <t>Law enforcement agency</t>
  </si>
  <si>
    <t>Allied Health Care (Centre)</t>
  </si>
  <si>
    <t>Allied Health Care (Home)</t>
  </si>
  <si>
    <t>Assessment</t>
  </si>
  <si>
    <t>Case Management</t>
  </si>
  <si>
    <t>Centre-Based Day Care</t>
  </si>
  <si>
    <t>Care Counselling Support</t>
  </si>
  <si>
    <t>Carer Counselling Support</t>
  </si>
  <si>
    <t>Domestic Assistance</t>
  </si>
  <si>
    <t>Formal Linen Service</t>
  </si>
  <si>
    <t>Aids for Reading</t>
  </si>
  <si>
    <t>Car Modifications</t>
  </si>
  <si>
    <t>Communication Aids</t>
  </si>
  <si>
    <t>Medical Care Aids</t>
  </si>
  <si>
    <t>Other Goods and Equipment</t>
  </si>
  <si>
    <t>Self Care Aids</t>
  </si>
  <si>
    <t>Support and Mobility Aids</t>
  </si>
  <si>
    <t>Home Maintenance</t>
  </si>
  <si>
    <t>Home Modification</t>
  </si>
  <si>
    <t>Meals (Centre)</t>
  </si>
  <si>
    <t>Meals (Home)</t>
  </si>
  <si>
    <t>Nursing Care (Centre)</t>
  </si>
  <si>
    <t>Nursing Care (Home)</t>
  </si>
  <si>
    <t>Other Food Services</t>
  </si>
  <si>
    <t>Personal Care</t>
  </si>
  <si>
    <t>Respite Care</t>
  </si>
  <si>
    <t>Social Support</t>
  </si>
  <si>
    <t>Transport</t>
  </si>
  <si>
    <t>Client Care Coordination</t>
  </si>
  <si>
    <t>Assistance Type</t>
  </si>
  <si>
    <t>Hours</t>
  </si>
  <si>
    <t>Deliveries</t>
  </si>
  <si>
    <t>Dollars</t>
  </si>
  <si>
    <t>Quantity</t>
  </si>
  <si>
    <t>Single Trips</t>
  </si>
  <si>
    <t>-</t>
  </si>
  <si>
    <t>. .</t>
  </si>
  <si>
    <t>65 - 69 </t>
  </si>
  <si>
    <t>0-64</t>
  </si>
  <si>
    <t>70+</t>
  </si>
  <si>
    <t>Services Received</t>
  </si>
  <si>
    <t>1</t>
  </si>
  <si>
    <t>2</t>
  </si>
  <si>
    <t>3</t>
  </si>
  <si>
    <t>4</t>
  </si>
  <si>
    <t>5</t>
  </si>
  <si>
    <t>6</t>
  </si>
  <si>
    <t>7</t>
  </si>
  <si>
    <t>8</t>
  </si>
  <si>
    <t>9</t>
  </si>
  <si>
    <t>10+</t>
  </si>
  <si>
    <t>13-52 </t>
  </si>
  <si>
    <t>53-208 </t>
  </si>
  <si>
    <t>209-365 </t>
  </si>
  <si>
    <t>Allied Health Care</t>
  </si>
  <si>
    <t>Counselling</t>
  </si>
  <si>
    <t>Nursing Care</t>
  </si>
  <si>
    <t>&lt; 13</t>
  </si>
  <si>
    <t>&gt; 365</t>
  </si>
  <si>
    <t>Goods and Equipment</t>
  </si>
  <si>
    <t>Items</t>
  </si>
  <si>
    <t>Access and use of HACC service delivery data is governed by a data access protocol agreed by the Commonwealth, States and Territories of Australia.  A copy of the protocol is available on the Department of Health and Ageing website at: http://www.health.gov.au/internet/main/publishing.nsf/Content/hacc-mds-protocol.htm</t>
  </si>
  <si>
    <t>continued onto next page</t>
  </si>
  <si>
    <r>
      <t xml:space="preserve">Average services received per instance of agency assistance </t>
    </r>
    <r>
      <rPr>
        <i/>
        <vertAlign val="superscript"/>
        <sz val="8"/>
        <rFont val="Arial"/>
        <family val="2"/>
      </rPr>
      <t>(4)</t>
    </r>
  </si>
  <si>
    <t>Meals</t>
  </si>
  <si>
    <t>Notes</t>
  </si>
  <si>
    <t>Collection Period</t>
  </si>
  <si>
    <t>Vic</t>
  </si>
  <si>
    <t>Qld</t>
  </si>
  <si>
    <t>Tas</t>
  </si>
  <si>
    <t>Australia</t>
  </si>
  <si>
    <t>Per cent</t>
  </si>
  <si>
    <t>July Quarter</t>
  </si>
  <si>
    <t>Oct. Quarter</t>
  </si>
  <si>
    <t>Jan. Quarter</t>
  </si>
  <si>
    <t>April Quarter</t>
  </si>
  <si>
    <t>1.     Source: HACC MDS National Data Repository.</t>
  </si>
  <si>
    <t xml:space="preserve">        for a given collection period.  Financial year participation rates reflect participation based on the revised aggregated </t>
  </si>
  <si>
    <t>3.     State/Territory refers to the location of service providers.</t>
  </si>
  <si>
    <t>Number of clients</t>
  </si>
  <si>
    <t>Main reason for cessation of services</t>
  </si>
  <si>
    <t>Care recipient moved to other institutional setting</t>
  </si>
  <si>
    <t>Care recipient moved to other community-based service</t>
  </si>
  <si>
    <t>Care recipient moved out of area</t>
  </si>
  <si>
    <t>Care recipient terminated service</t>
  </si>
  <si>
    <t>Total</t>
  </si>
  <si>
    <t>Client no longer needs assistance-improved status</t>
  </si>
  <si>
    <t>Home Maintenance refers to assistance with the maintenance and repair of the person’s home, garden or yard to keep their home in a safe and habitable condition.</t>
  </si>
  <si>
    <t>Meals refer to those meals which are prepared and delivered to the client at Home, and meals provided at a Centre (or other setting). It does not include meals prepared in the client’s home.</t>
  </si>
  <si>
    <t>Nursing care is defined as health care provided to a client by a registered or enrolled nurse.  Nursing care can be delivered in the client’s home or in a centre or other location.</t>
  </si>
  <si>
    <t>Goods and equipment</t>
  </si>
  <si>
    <t>Goods and equipment may be provided by an agency by lending or purchasing an item to help their client. These goods and equipment items include self care aids, support and mobility aids, communication aids, aids for reading, medical care aids, car modifications and other goods and equipment.</t>
  </si>
  <si>
    <t>Social Support refers to assistance provided by a companion (paid worker or volunteer), either within the home environment or while accessing community services, which is primarily directed towards meeting the person’s need for social contact and/or accompaniment in order to participate in community life.  Social support includes friendly visiting.</t>
  </si>
  <si>
    <t>Client no longer needs assistance from agency-improved status</t>
  </si>
  <si>
    <t>Client`s needs have not changed but agency cannot or will no longer provide assistance</t>
  </si>
  <si>
    <t>Care recipient moved to residential aged care</t>
  </si>
  <si>
    <t>Other reason</t>
  </si>
  <si>
    <t>Remoteness</t>
  </si>
  <si>
    <t>Major City</t>
  </si>
  <si>
    <t>Inner Regional</t>
  </si>
  <si>
    <t>Outer Regional</t>
  </si>
  <si>
    <t>Remote</t>
  </si>
  <si>
    <t>Very Remote</t>
  </si>
  <si>
    <t>HACC clients (Per cent of total population)</t>
  </si>
  <si>
    <t>Age in Years</t>
  </si>
  <si>
    <t>Per Cent</t>
  </si>
  <si>
    <t>50-54</t>
  </si>
  <si>
    <t>65-69</t>
  </si>
  <si>
    <t>2. State/Territory refers to the location of clients.</t>
  </si>
  <si>
    <t>2. Country of birth classification is based on the ABS Standard Australian Classification of Countries (ABS catalogue number 1269.0).</t>
  </si>
  <si>
    <t>3. State/Territory refers to the location of service providers.</t>
  </si>
  <si>
    <t>Country of Birth</t>
  </si>
  <si>
    <t>Language</t>
  </si>
  <si>
    <t>Languages Other than English</t>
  </si>
  <si>
    <t>2. Language classification is based on the ABS Australian Standard Classification of Languages (ABS catalogue number 1267.0).</t>
  </si>
  <si>
    <t>Not stated</t>
  </si>
  <si>
    <t>4. State/Territory refers to the location of service providers.</t>
  </si>
  <si>
    <t>2. State/Territory refers to the location of service providers.</t>
  </si>
  <si>
    <t>50+ years</t>
  </si>
  <si>
    <t>70+ years</t>
  </si>
  <si>
    <t>Receives a pension</t>
  </si>
  <si>
    <t>Short term crisis or transitional accommodation</t>
  </si>
  <si>
    <t>Supported accomodation facility</t>
  </si>
  <si>
    <t>Government Pension or Benefit Status</t>
  </si>
  <si>
    <t>Source of referral</t>
  </si>
  <si>
    <t>Services received</t>
  </si>
  <si>
    <t>Age group (years)</t>
  </si>
  <si>
    <t>Assistance type</t>
  </si>
  <si>
    <t>Number of Assistance Types received</t>
  </si>
  <si>
    <t>6. HACC Target Population is estimated by applying the proportion of people in households with a moderate, severe,</t>
  </si>
  <si>
    <t xml:space="preserve">    by SLA (ABS catalogue number 3222.0).</t>
  </si>
  <si>
    <t>8. HACC Target Population is estimated by applying the proportion of people in households with a moderate, severe,</t>
  </si>
  <si>
    <t>Services received within very remote areas per 1000 HACC target population</t>
  </si>
  <si>
    <t>Speaks mainly English at home</t>
  </si>
  <si>
    <t>95+</t>
  </si>
  <si>
    <t>90-94</t>
  </si>
  <si>
    <t>85-89</t>
  </si>
  <si>
    <t>Aged Care Assessment Team</t>
  </si>
  <si>
    <t>Community nursing or health service</t>
  </si>
  <si>
    <t>GP/medical practitioner-community based</t>
  </si>
  <si>
    <t>5. Case Management &amp; Planning includes the assistance types Case Management and Client Care Co-ordination.</t>
  </si>
  <si>
    <t>Per cent (excluding Not Stated)</t>
  </si>
  <si>
    <t>Per cent (excluding Not stated)</t>
  </si>
  <si>
    <t>3. Only the top 20 Languages other than English have been listed, based on National totals.</t>
  </si>
  <si>
    <t>Per Cent (excluding Not stated)</t>
  </si>
  <si>
    <r>
      <t>Per cent</t>
    </r>
    <r>
      <rPr>
        <i/>
        <sz val="8"/>
        <rFont val="Arial"/>
        <family val="2"/>
      </rPr>
      <t xml:space="preserve"> / hours</t>
    </r>
  </si>
  <si>
    <t>All HACC clients aged 50 years and over proportion of responses unknown ('nil' or 'not stated')</t>
  </si>
  <si>
    <t>Gender</t>
  </si>
  <si>
    <t>Language Spoken at Home</t>
  </si>
  <si>
    <t>Pension Status</t>
  </si>
  <si>
    <t>Carer status</t>
  </si>
  <si>
    <t xml:space="preserve">    as the focus of the item is on the existence of informal arrangements with family members, friends and neighbours.</t>
  </si>
  <si>
    <t>Care Recipient Carer Availability</t>
  </si>
  <si>
    <t xml:space="preserve">2.     Agency quarterly participation rates are calculated as the percentage of registered HACC agencies that transmitted data </t>
  </si>
  <si>
    <t xml:space="preserve">        quarterly extracts and are calculated by averaging the quarterly submission rates.</t>
  </si>
  <si>
    <t>Distribution of Australian population across remoteness areas, ABS 2006 Census (per cent)</t>
  </si>
  <si>
    <t>2. Remoteness indicator source:  ABS Australian Standard Geographical Classification Remoteness Structure (ABS catalogue number 1216.0).  Data are classified according to</t>
  </si>
  <si>
    <t xml:space="preserve">    an index of remoteness which rates each Census District based on the number and size of towns, and the distance to major towns and urban centres.</t>
  </si>
  <si>
    <t>3. If a client has a paid carer or a formally arranged volunteer carer, the carer status is recorded as "has no carer"</t>
  </si>
  <si>
    <t>Aged Pension</t>
  </si>
  <si>
    <t>Other Government pension or benefit</t>
  </si>
  <si>
    <t>No Government pension or benefit</t>
  </si>
  <si>
    <t>Veterans` Affairs Pension</t>
  </si>
  <si>
    <t>Carer Payment</t>
  </si>
  <si>
    <t>Client deceased</t>
  </si>
  <si>
    <t>5. Counselling includes Care Counselling Support and Carer Counselling Support.</t>
  </si>
  <si>
    <t>4. Nursing care includes Nursing Care received at Home and at Centre.</t>
  </si>
  <si>
    <t>3. Allied health includes Allied Health Care received at Home and at Centre.</t>
  </si>
  <si>
    <t>General Inquiries</t>
  </si>
  <si>
    <t>Please direct any queries regarding information presented in this publication to:</t>
  </si>
  <si>
    <t>An appropriate citation</t>
  </si>
  <si>
    <t>Data Access and Use</t>
  </si>
  <si>
    <t>A1</t>
  </si>
  <si>
    <t>A2</t>
  </si>
  <si>
    <t>A3</t>
  </si>
  <si>
    <t>A4</t>
  </si>
  <si>
    <t>A5</t>
  </si>
  <si>
    <t>profiles of HACC client groups e.g. differences in age, geographic distribution and need for assistance profiles; and</t>
  </si>
  <si>
    <t>A client that receives HACC services because they care for frail or disabled persons.</t>
  </si>
  <si>
    <t>HACC service provider. An organisation providing HACC-funded services.  For the purpose of MDS reporting, a HACC agency is a HACC-funded organisation or organisational sub-unit that is responsible for the direct provision of HACC-funded assistance to clients.</t>
  </si>
  <si>
    <t>Transport refers to assistance with transportation either directly (e.g. a ride in a vehicle provided or driven by an agency worker or volunteer) or indirectly (e.g. taxi vouchers or subsidies), and is counted for each HACC client whether they are transported individually or in a group.  Transport is counted as the number of one-way trips.  For example, a trip from home to the shops is counted as one trip.  The return journey is another transport trip.</t>
  </si>
  <si>
    <t>Assessment refers to all assessment (and re-assessment) activities undertaken on behalf of the individual client. The extent and nature of assessment activities will vary from agency to agency, and across different agency types.  Not all assessment activities are necessarily undertaken face-to-face with the client.</t>
  </si>
  <si>
    <t>This assistance type covers a number of supportive services to help clients and carers deal with their situation, and is normally provided on a one-to-one basis. This service can be recorded as one of two assistance types based on the recipient of the counselling - either the care recipient (Care Counselling Support) or their carer (Carer Counselling Support).</t>
  </si>
  <si>
    <t>Domestic assistance is normally provided in the home, and includes services such as dishwashing, house cleaning, clothes washing, shopping (unaccompanied) and bill paying.</t>
  </si>
  <si>
    <t>Formal Linen service means that both the linen and the laundry services are provided to the client, and the cleaning of the linen is done elsewhere.</t>
  </si>
  <si>
    <t>Instance of Agency Assistance</t>
  </si>
  <si>
    <t>Home and Community Care Program.</t>
  </si>
  <si>
    <t>Home and Community Care</t>
  </si>
  <si>
    <t>One other consideration occurs around agency participation rates.  Although all agencies are required to report HACC MDS data, this is not achieved in practice.  The proportion of HACC agencies that submitted data for the year varies between jurisdictions and actual service levels may be higher than stated.  There is no evidence to support the assumption that non-reporting agencies are statistically similar to those that do report.</t>
  </si>
  <si>
    <t>Centre-based day care</t>
  </si>
  <si>
    <r>
      <t>TOTAL</t>
    </r>
    <r>
      <rPr>
        <i/>
        <sz val="8"/>
        <rFont val="Arial"/>
        <family val="2"/>
      </rPr>
      <t xml:space="preserve"> (excluding Not Stated)</t>
    </r>
  </si>
  <si>
    <r>
      <t>TOTAL</t>
    </r>
    <r>
      <rPr>
        <i/>
        <sz val="8"/>
        <rFont val="Arial"/>
        <family val="2"/>
      </rPr>
      <t xml:space="preserve"> (excluding invalid/unknown)</t>
    </r>
  </si>
  <si>
    <t>Per Cent (excluding Not Stated)</t>
  </si>
  <si>
    <r>
      <t>Distribution of Australian population by Gender, ABS 2006 Census (per cent)</t>
    </r>
    <r>
      <rPr>
        <b/>
        <vertAlign val="superscript"/>
        <sz val="8"/>
        <rFont val="Arial"/>
        <family val="2"/>
      </rPr>
      <t xml:space="preserve"> (3)</t>
    </r>
  </si>
  <si>
    <t>3. Population data source:  ABS Preliminary Population Projections by SLA 2007-2027 (unpublished).</t>
  </si>
  <si>
    <r>
      <t xml:space="preserve">TOTAL </t>
    </r>
    <r>
      <rPr>
        <i/>
        <sz val="8"/>
        <rFont val="Arial"/>
        <family val="2"/>
      </rPr>
      <t>(excluding Not Stated)</t>
    </r>
  </si>
  <si>
    <t>Centre-based day care refers to assistance provided to the client to attend/participate in group activities and is conducted in a centre-based setting. It includes group excursions/ activities conducted by centre staff but held away from the centre.</t>
  </si>
  <si>
    <t>A6</t>
  </si>
  <si>
    <t>A7</t>
  </si>
  <si>
    <t>A8</t>
  </si>
  <si>
    <t>A9</t>
  </si>
  <si>
    <t>A10</t>
  </si>
  <si>
    <t>A11</t>
  </si>
  <si>
    <t>A12</t>
  </si>
  <si>
    <t>A13</t>
  </si>
  <si>
    <t>A14</t>
  </si>
  <si>
    <t>A15</t>
  </si>
  <si>
    <t>A16</t>
  </si>
  <si>
    <t>A17</t>
  </si>
  <si>
    <t>A18</t>
  </si>
  <si>
    <t>A19</t>
  </si>
  <si>
    <t>A20</t>
  </si>
  <si>
    <t>A21</t>
  </si>
  <si>
    <t>A22</t>
  </si>
  <si>
    <t>A23</t>
  </si>
  <si>
    <t>A24</t>
  </si>
  <si>
    <t>A25</t>
  </si>
  <si>
    <t>A26</t>
  </si>
  <si>
    <t>A27</t>
  </si>
  <si>
    <t>A28</t>
  </si>
  <si>
    <t xml:space="preserve">   </t>
  </si>
  <si>
    <t>Description</t>
  </si>
  <si>
    <t>Introduction</t>
  </si>
  <si>
    <t>Services received within major cities per 1000 HACC target population in Major Cities</t>
  </si>
  <si>
    <t>Scope of the collection</t>
  </si>
  <si>
    <t>Any service delivered to an individual known client that involves HACC funding is within the scope of the HACC MDS collection. Services that do not involve HACC funding are not reported under the HACC MDS.</t>
  </si>
  <si>
    <t>Case management</t>
  </si>
  <si>
    <t>Client care coordination</t>
  </si>
  <si>
    <t>Domestic assistance</t>
  </si>
  <si>
    <t>Social support</t>
  </si>
  <si>
    <t>Personal care</t>
  </si>
  <si>
    <t>Nursing care</t>
  </si>
  <si>
    <t>Other food services</t>
  </si>
  <si>
    <t>Respite care</t>
  </si>
  <si>
    <t>Home maintenance</t>
  </si>
  <si>
    <t>Formal linen service</t>
  </si>
  <si>
    <t>Agency</t>
  </si>
  <si>
    <t>Allied health care</t>
  </si>
  <si>
    <t>Allied health consists of a wide range of specialist services, including podiatry, occupational therapy, physiotherapy, social work etc.</t>
  </si>
  <si>
    <t>Care Recipient</t>
  </si>
  <si>
    <t>A client that receives HACC services because they are frail or disabled.</t>
  </si>
  <si>
    <t>Carer</t>
  </si>
  <si>
    <t>Case management refers to the assistance received by a client with complex care needs from a formally identified agency worker. This person will coordinate planning and delivery of services from more than one agency.</t>
  </si>
  <si>
    <t>Cessation</t>
  </si>
  <si>
    <t>Living Arrangements</t>
  </si>
  <si>
    <t>unit</t>
  </si>
  <si>
    <t>Client care coordination refers to activities that relate to the coordination, planning, delivery and monitoring of services which are directly attributable to an individual client. It includes advocacy on the client’s behalf, and liaison with service providers to ensure that the client has access to the range of services required.</t>
  </si>
  <si>
    <t>Counselling/support, information and advocacy</t>
  </si>
  <si>
    <t>HACC Assistance Types</t>
  </si>
  <si>
    <t>Indigenous Status</t>
  </si>
  <si>
    <t>The types of service provided to HACC clients.</t>
  </si>
  <si>
    <t>HACC Program</t>
  </si>
  <si>
    <t>HACC Target Population</t>
  </si>
  <si>
    <t>Home modification</t>
  </si>
  <si>
    <t>Home modification refers to structural changes to the client’s home so they can continue to live and move safely about the house. It will often include the fitting of rails, ramps, alarms or other safety and mobility aids.</t>
  </si>
  <si>
    <t>Instance of Assistance is the measure used to determine numbers of clients by assistance type.  In many cases, a client will receive more than one type of assistance, from a single agency, or from more than one agency.  In such cases, “Instance of Assistance” refers to a unique combination of Client SLK, HACC agency and Assistance Type.</t>
  </si>
  <si>
    <t>Other food services mean any assistance provided during preparation/cooking of a meal at the client’s home. It also includes advice on nutrition, food storage or preparation. It does not cover the delivery of a meal prepared elsewhere.</t>
  </si>
  <si>
    <t>The linkage key is not a unique identifier and is designed for statistical purposes only.  For the purposes of record linkage there are three key sources of error with this type of linkage key:</t>
  </si>
  <si>
    <t>The linking of records of different individuals together;</t>
  </si>
  <si>
    <t xml:space="preserve">Not linking records of the same individual together; that is an individual has multiple SLKs.  This is caused through one or more of the components of the SLK being recorded differently in separate records (eg “Joseph” cf “Joe” or the use of an estimated date of birth by one agency and an exact date of birth by another); and </t>
  </si>
  <si>
    <t>Linking records containing substitute characters in the SLK.</t>
  </si>
  <si>
    <t>The HACC MDS SLK is derived by concatenating the “letters of name” (2nd, 3rd and 5th letters of the Family name/surname, and 2nd and 3rd letters of the first given name), “date of birth”, and “sex” to create a 14 character identifier.  There are also some instances where the SLK information may be unknown, and substitute characters are used instead.  Records with the same SLK are considered to be the same client.</t>
  </si>
  <si>
    <t>Multiple Client Records</t>
  </si>
  <si>
    <t>Where the date of birth indicates an age of 110 or more.</t>
  </si>
  <si>
    <t>Client records are collected in the HACC MDS for each type of assistance a client receives from an agency.  Demographic data (eg. country of birth, main language spoken, Indigenous status) on the client is reported against each of these records.  In a number of instances the demographic information for a client can differ between records.  In collapsing multiple records down into an individual’s record, the current method uses the demographic information from the client’s most recent assessment.  This may cause demographic data to be lost, in cases where the last client record contains information of a poorer quality than from an earlier record.</t>
  </si>
  <si>
    <t>While the HACC MDS data are de-identified before transmission outside of the HACC agency, the records retain sufficient identifying information to allow quarterly records to be linked using a deterministic statistical linkage key (SLK).  This method protects the privacy of the individual while allowing individual’s records to be combined within the HACC MDS.</t>
  </si>
  <si>
    <t xml:space="preserve">Distinct Counts of Clients </t>
  </si>
  <si>
    <t>For the purposes of this Bulletin, “clients” refers to the number(s) of distinct client Statistical Linkage Keys (SLKs).</t>
  </si>
  <si>
    <t>When reporting by Assistance Type, clients (SLKs) can be counted more than once in those cases where a client received more than one type of assistance.</t>
  </si>
  <si>
    <t>Location Data</t>
  </si>
  <si>
    <t>Location information is reported based on the agency location, not the client residential location.</t>
  </si>
  <si>
    <t>Age</t>
  </si>
  <si>
    <t>5. Percentages represent the proportion of distinct HACC clients that accessed that particular assistance type.</t>
  </si>
  <si>
    <t>Where the date of birth is 01-Jan-1900 or 01-jan-1901 (considered unknown)</t>
  </si>
  <si>
    <t>Functional Status</t>
  </si>
  <si>
    <t>Where the Carer date of birth has replaced the Care Recipient date of birth</t>
  </si>
  <si>
    <t>4. Refer to Glossary for definitions of HACC assistance types.</t>
  </si>
  <si>
    <t>3. Refer to Glossary for definitions of HACC assistance types.</t>
  </si>
  <si>
    <t>2. Population data source:  ABS Preliminary Population Projections by SLA 2007-2027 (unpublished).</t>
  </si>
  <si>
    <t>3. Previous reporting has not included cessations where the reason for cessation was Not stated.  Consequently, these results are not comparable with results from previous years.</t>
  </si>
  <si>
    <t>Has no carer</t>
  </si>
  <si>
    <t>Not Stated</t>
  </si>
  <si>
    <t>Average quarterly 2010-11</t>
  </si>
  <si>
    <t>1. The proportion of HACC funded agencies that submitted HACC MDS data 2010-11 differed across jurisdictions and ranged from 94% - 100%.</t>
  </si>
  <si>
    <t>Balance - Other languages</t>
  </si>
  <si>
    <r>
      <t>Allied Health Care</t>
    </r>
    <r>
      <rPr>
        <vertAlign val="superscript"/>
        <sz val="8"/>
        <rFont val="Arial"/>
        <family val="2"/>
      </rPr>
      <t>(3)</t>
    </r>
  </si>
  <si>
    <r>
      <t>Nursing Care</t>
    </r>
    <r>
      <rPr>
        <vertAlign val="superscript"/>
        <sz val="8"/>
        <rFont val="Arial"/>
        <family val="2"/>
      </rPr>
      <t>(4)</t>
    </r>
  </si>
  <si>
    <t>In a small number of cases, a client may receive services in more than one jurisdiction.  In such cases, the client will be reported against one jurisdiction only.</t>
  </si>
  <si>
    <t>A client's date of birth is considered unknown or invalid in the following cases:</t>
  </si>
  <si>
    <t>3. Clients with invalid location (e.g. very remote in Victoria) have been have been added to the 'Not Stated' category, with the exception of Inner Regional in</t>
  </si>
  <si>
    <t xml:space="preserve">    the ACT, which has been added to Major Cities.</t>
  </si>
  <si>
    <t>&lt; 5</t>
  </si>
  <si>
    <t>nr</t>
  </si>
  <si>
    <r>
      <t>Per Cent of Distinct Clients</t>
    </r>
    <r>
      <rPr>
        <i/>
        <vertAlign val="superscript"/>
        <sz val="8"/>
        <rFont val="Arial"/>
        <family val="2"/>
      </rPr>
      <t xml:space="preserve"> (5)</t>
    </r>
  </si>
  <si>
    <t xml:space="preserve">4. Average services received per client are calculated by dividing the Services received (Table A16) by Instances of agency assistance (Table A15).  In cases where </t>
  </si>
  <si>
    <t xml:space="preserve">    amounts less than 5 are reported in Tables A15 or Table A16, the result is reported as "-" (nil or rounded to zero).</t>
  </si>
  <si>
    <r>
      <t>Per cent</t>
    </r>
    <r>
      <rPr>
        <i/>
        <vertAlign val="superscript"/>
        <sz val="8"/>
        <rFont val="Arial"/>
        <family val="2"/>
      </rPr>
      <t xml:space="preserve"> (6)</t>
    </r>
  </si>
  <si>
    <t>6. Percentages calculated as a proportion of the row total.</t>
  </si>
  <si>
    <r>
      <t xml:space="preserve">Language </t>
    </r>
    <r>
      <rPr>
        <b/>
        <vertAlign val="superscript"/>
        <sz val="8"/>
        <rFont val="Arial"/>
        <family val="2"/>
      </rPr>
      <t>(5)</t>
    </r>
  </si>
  <si>
    <t>6. Data presented in this table are shown as percentages of all clients with known Remoteness.  Clients whose Remoteness Category is Not Stated have been</t>
  </si>
  <si>
    <t xml:space="preserve">    excluded from the denominator.</t>
  </si>
  <si>
    <t>3. Data presented in this table are shown as percentages of all clients with known Living Arrangements.  Clients whose Living Arrangements are Not Stated</t>
  </si>
  <si>
    <t>4. Data presented in this table are shown as percentages of all clients with known Age.  Clients whose Date of Birth is Not Stated or Invalid have been</t>
  </si>
  <si>
    <t>4. Data presented in this table are shown as percentages of all clients with known Sex.  Clients whose Sex is Not Stated have been</t>
  </si>
  <si>
    <t>4. Data presented in this table are shown as percentages of all clients with known Country of Birth.  Clients whose Country of Birth is Not Stated have been</t>
  </si>
  <si>
    <t>5. Data presented in this table are shown as percentages of all clients with known Main Language Spoken at Home.  Clients whose Main Language Spoken at Home</t>
  </si>
  <si>
    <t xml:space="preserve">     is Not Stated have been excluded from the denominator.</t>
  </si>
  <si>
    <t>3. Data presented in this table are shown as percentages of all clients with known Indigenous Status.  Clients whose Indigenous Status is Not Stated have been</t>
  </si>
  <si>
    <t>4. Data presented in this table are shown as percentages of all clients with known values.  Clients whose values are Not Stated have been</t>
  </si>
  <si>
    <t>3. Data presented in this table are shown as percentages of all clients with known Accommodation Setting.  Clients whose Accommodation Setting is Not Stated</t>
  </si>
  <si>
    <t>3. Data presented in this table are shown as percentages of all clients with known Government Pension Benefit Status.  Clients whose Governement Pension</t>
  </si>
  <si>
    <t xml:space="preserve">    Benefit Status is Not Stated have been excluded from the denominator.</t>
  </si>
  <si>
    <t>3. Data presented in this table are shown as percentages of all clients with known Source of Referral.  Clients whose Source of Referral is Not Stated</t>
  </si>
  <si>
    <t>5. Data presented in this table are shown as percentages of all clients with known Main Reason for Cessation.  Clients whose Main Reason for Cessation is Not Stated</t>
  </si>
  <si>
    <t>Result is less than 5 and has been suppressed</t>
  </si>
  <si>
    <t>Not reported</t>
  </si>
  <si>
    <t>&lt; 5  results have been masked to decrease risk of identification of individuals.</t>
  </si>
  <si>
    <t>nr    not reported</t>
  </si>
  <si>
    <t>-      nil or rounded to zero</t>
  </si>
  <si>
    <t>&lt; 5   results have been masked to decrease risk of identification of individuals.</t>
  </si>
  <si>
    <t>nr     not reported</t>
  </si>
  <si>
    <t>-       nil or rounded to zero</t>
  </si>
  <si>
    <t xml:space="preserve">    assistance from one HACC agency may still be receiving HACC assistance from other HACC agencies, and/or may have ceased receiving assistance from more than one HACC agency.  In some cases, a</t>
  </si>
  <si>
    <t xml:space="preserve">    client may have ceased receiving services from multiple agencies with different reasons for cessation.  In such cases, the client will be counted once for each reason.  In a small number of cases, a client may</t>
  </si>
  <si>
    <t>4. Numbers of Cessations reports distinct clients, on an agency by agency basis.  In some cases, HACC clients receive assistance from more than one HACC agency, and clients who ceased to receive</t>
  </si>
  <si>
    <t xml:space="preserve">    may be greater than the Australian total.</t>
  </si>
  <si>
    <t xml:space="preserve">    have ceased receiving services from agencies in different jurisdictions.  In these cases, the client will be counted once for each jurisdiction, and once for Australia.  Due to this, the sum of the jurisdictions</t>
  </si>
  <si>
    <t>2011-12 Annual Bulletin</t>
  </si>
  <si>
    <t>HACC MDS agency participation rates by State/Territory, 2011-12</t>
  </si>
  <si>
    <t>HACC clients, remoteness by State/Territory, 2011-12</t>
  </si>
  <si>
    <t>HACC clients, age by State/Territory, 2011-12</t>
  </si>
  <si>
    <t>HACC clients, sex by State/Territory, 2011-12</t>
  </si>
  <si>
    <t>HACC clients, country of birth by State/Territory, 2011-12</t>
  </si>
  <si>
    <t>HACC clients, main language spoken at home by State/Territory, 2011-12</t>
  </si>
  <si>
    <t>HACC clients, Indigenous status, by State/Territory, 2011-12</t>
  </si>
  <si>
    <t>Indigenous HACC clients, comparative characteristics by State/Territory, 2011-12</t>
  </si>
  <si>
    <t>HACC clients, carer status by State/Territory, 2011-12</t>
  </si>
  <si>
    <t>HACC clients, living arrangements by State/Territory, 2011-12</t>
  </si>
  <si>
    <t>HACC clients, accommodation setting by State/Territory, 2011-12</t>
  </si>
  <si>
    <t>HACC clients, Government pension or benefit status by State/Territory, 2011-12</t>
  </si>
  <si>
    <t>HACC clients, source of referral by State/Territory, 2011-12</t>
  </si>
  <si>
    <t>HACC clients, cessation of services by State/Territory, 2011-12</t>
  </si>
  <si>
    <t>HACC instances of assistance, assistance type by State/Territory, 2011-12</t>
  </si>
  <si>
    <t>HACC services received, assistance type by State/Territory, 2011-12</t>
  </si>
  <si>
    <t>Average HACC services received per client per instance of agency assistance, by assistance type and State/Territory, 2011-12</t>
  </si>
  <si>
    <t>HACC clients, assistance type by age, 2011-12</t>
  </si>
  <si>
    <t>HACC services received, assistance type by age, 2011-12</t>
  </si>
  <si>
    <t>Average HACC services received, assistance type by age, 2011-12</t>
  </si>
  <si>
    <t>HACC clients, number of assistance types received by State/Territory, 2011-12</t>
  </si>
  <si>
    <t>HACC clients, assistance type by hours of service received, 2011-12</t>
  </si>
  <si>
    <t>HACC services received, assistance type by State/Territory, 2011-12 (per 1,000 HACC Target Population)</t>
  </si>
  <si>
    <t>HACC services received within major cities, assistance type by State/Territory, 2011-12 (per 1,000 HACC Target Population)</t>
  </si>
  <si>
    <t>HACC services received within inner regional areas, assistance type by State/Territory, 2011-12(per 1,000 HACC Target Population)</t>
  </si>
  <si>
    <t>HACC services received within outer regional areas, assistance type by State/Territory, 2011-12 (per 1,000 HACC Target Population)</t>
  </si>
  <si>
    <t>HACC services received within remote areas, assistance type by State/Territory, 2011-12 (per 1,000 HACC Target Population)</t>
  </si>
  <si>
    <t>HACC services received within very remote areas, assistance type by State/Territory, 2011-12 (per 1,000 HACC Target Population)</t>
  </si>
  <si>
    <t>2011-12 HACC Annual Bulletin - Guide to Data Tables</t>
  </si>
  <si>
    <t>Age is calculated as at 30 June 2012.</t>
  </si>
  <si>
    <t>Where the date of birth is after 30-jun-2012.</t>
  </si>
  <si>
    <t>Table A1: HACC MDS agency participation rates by State/Territory, 2011-12</t>
  </si>
  <si>
    <t>Table A2: HACC clients, remoteness by State/Territory, 2011-12</t>
  </si>
  <si>
    <t>Table A3: HACC clients, age by State/Territory, 2011-12</t>
  </si>
  <si>
    <t>Table A4: HACC Clients, sex by State/Territory 2011-12</t>
  </si>
  <si>
    <t>Table A5: HACC clients, country of birth by State/Territory, 2011-12</t>
  </si>
  <si>
    <t>Table A6: HACC clients, main language spoken at home by State/Territory, 2011-12</t>
  </si>
  <si>
    <t>Table A7 HACC clients, Indigenous status by State/Territory, 2011-12</t>
  </si>
  <si>
    <t>Table A8: Indigenous HACC clients, comparative characteristics by State/Territory, 2011-12</t>
  </si>
  <si>
    <t>Table A9: HACC clients, carer status by State/Territory, 2011-12</t>
  </si>
  <si>
    <t>Table A10: HACC clients, living arrangements by State/Territory, 2011-12</t>
  </si>
  <si>
    <t>Table A11: HACC clients, accommodation setting by State/Territory, 2011-12</t>
  </si>
  <si>
    <t>Table A12: HACC clients, Government pension or benefit status by State/Territory, 2011-12</t>
  </si>
  <si>
    <t>Table A13: HACC clients, source of referral by State/Territory, 2011-12</t>
  </si>
  <si>
    <t>Table A14: HACC clients, cessation of services by State/Territory, 2011-12</t>
  </si>
  <si>
    <t>Table A15: HACC instances of agency assistance, assistance type by State/Territory, 2011-12</t>
  </si>
  <si>
    <t>Table A16: HACC services received, assistance type by State/Territory, 2011-12</t>
  </si>
  <si>
    <t>Table A17: Average HACC services received per client per instance of agency assistance, by assistance type and State/Territory, 2011-12</t>
  </si>
  <si>
    <t>Table A18: HACC clients, assistance type by age, 2011-12</t>
  </si>
  <si>
    <t>Table A19: HACC services received, assistance type by age, 2011-12</t>
  </si>
  <si>
    <t>Table A20: Average HACC services received, assistance type by age, 2011-12</t>
  </si>
  <si>
    <t>Table A21: HACC clients, number of assistance types received by State/Territory, 2011-12</t>
  </si>
  <si>
    <t>Table A22: HACC clients, assistance type by hours of service received, 2011-12</t>
  </si>
  <si>
    <t>Table A23: HACC services received, assistance type by State/Territory, 2011-12 (per 1,000 HACC Target Population)</t>
  </si>
  <si>
    <t>Table A24: HACC services received within major cities, assistance type by State/Territory, 2011-12 (per 1,000 HACC Target Population)</t>
  </si>
  <si>
    <t>Table A25: HACC services received within inner regional areas, assistance type by State/Territory, 2011-12 (per 1,000 HACC Target Population)</t>
  </si>
  <si>
    <t>Table A26: HACC services received within outer regional areas, assistance type by State/Territory, 2011-12 (per 1,000 HACC Target Population)</t>
  </si>
  <si>
    <t>Table A27: HACC services received within remote areas, assistance type by State/Territory, 2011-12 (per 1,000 HACC Target Population)</t>
  </si>
  <si>
    <t>Table A28: HACC services received within very remote areas, assistance type by State/Territory, 2011-12 (per 1,000 HACC Target Population)</t>
  </si>
  <si>
    <t>1. The proportion of HACC funded agencies that submitted HACC MDS data for 2011-12 differed across jurisdictions, and ranged from 93 per</t>
  </si>
  <si>
    <t>1. The proportion of HACC funded agencies that submitted HACC MDS data 2011-12 differed across jurisdictions and ranged from 93% - 100%.</t>
  </si>
  <si>
    <t xml:space="preserve">    Based on Series B (medium scenario), for year 2012.</t>
  </si>
  <si>
    <t>1. The proportion of HACC funded agencies that submitted HACC MDS data 2011-12 differed across jurisdictions and ranged from 93% - 100%.  Actual client cessations will be higher than those reported here.</t>
  </si>
  <si>
    <t>Table A15 (continued). HACC instances of agency assistance, assistance type by State/Territory, 2011-12</t>
  </si>
  <si>
    <t>4. Instances of agency assistance represent the number of distinct clients that received each assistance type on an agency by agency basis.  This results in some</t>
  </si>
  <si>
    <t xml:space="preserve">    duplication in cases where a client received the same type of assistance from more than one agency.</t>
  </si>
  <si>
    <t>1. The proportion of HACC funded agencies that submitted HACC MDS data 2011-12 differed across jurisdictions and ranged from 94% - 100%.</t>
  </si>
  <si>
    <t>Active HACC agencies at 30 June 2012</t>
  </si>
  <si>
    <t>Average quarterly 2011-12</t>
  </si>
  <si>
    <t>Improvements of data quality and comprehensiveness is an ongoing and integral part of the data collection process. The HACC Data Reform Working Group (2003-2010) and the Aged and Community Care Data Transfer Working Group (from 2010) have contributed to improvements in the data collection. MDS Version 2 was introduced after a comprehensive evaluation and consultation process with State and Territory stakeholders and the collection of MDS Version 2 commenced from 1 January 2006. During 2005-06 and 2006-07 data was provided in both Version 1 and Version 2 formats.  This report is the fifth full year of collection using version 2 only and is based on the revised final data extracts approved by the Aged and Community Care Data Transfer Working Group for the 2011-12 financial year.</t>
  </si>
  <si>
    <t>This is the eleventh edition of the Home and Community Care Minimum Data Set (HACC MDS) Annual Bulletin.  The purpose of this Bulletin is to make the statistics collected on clients that received HACC services in 2011-12 publicly available.</t>
  </si>
  <si>
    <t>This is the first year in which the order of the States and Territories has been changed to match the order as reported in the Productivity Commission's Annual Report on Government Services.  The revised order is New South Wales, Victoria, Queensland, Western Australia, South Australia, Tasmania, the Australian Capital Territory, and the Northern Territory.  Previously, South Australia had been reported ahead of Western Autralia and the Northern Territory had been reported ahead of the Australian Capital Territory.  It is important to take this into account when comparing results in this HACC MDS Annual Bulletin to results from previous versions of the HACC MDS Annual Bulletin.</t>
  </si>
  <si>
    <t>Order of States and Territories</t>
  </si>
  <si>
    <r>
      <t xml:space="preserve">Agencies are required to report HACC MDS data quarterly.  During 2011-12 there was an average of 99% of agencies reporting data each quarter (Table A1). </t>
    </r>
    <r>
      <rPr>
        <sz val="10"/>
        <color indexed="8"/>
        <rFont val="Arial"/>
        <family val="2"/>
      </rPr>
      <t>Given that not all agencies reported data in 2011-12, the figures in the Bulletin cannot be read as exact counts.</t>
    </r>
  </si>
  <si>
    <t>During the 2011-12 collection period, complete functional status data were collected for just under half of HACC clients (46.0%).  Data on functional status needs to be further assessed before inclusion.</t>
  </si>
  <si>
    <t>Australian Government Department of Social Services</t>
  </si>
  <si>
    <t>Or via email: haccmds@dss.gov.au</t>
  </si>
  <si>
    <t>The National HACC MDS Data Steward</t>
  </si>
  <si>
    <r>
      <t xml:space="preserve">Australian Government Department of Health and Ageing 2012, </t>
    </r>
    <r>
      <rPr>
        <i/>
        <sz val="10"/>
        <rFont val="Arial"/>
        <family val="2"/>
      </rPr>
      <t>Home and Community Care Program Minimum Data Set 2011-12 Annual Bulletin</t>
    </r>
    <r>
      <rPr>
        <sz val="10"/>
        <rFont val="Arial"/>
        <family val="2"/>
      </rPr>
      <t>, Australian Government Department of Social Services, Canberra.</t>
    </r>
  </si>
  <si>
    <t>6. Per Cent calculated as a proportion of Other, excluding English and Not Stated.</t>
  </si>
  <si>
    <t xml:space="preserve">    or profound disability as reported in the ABS 2009 Survey of Disability, Ageing and Carers to ABS Population Projections</t>
  </si>
  <si>
    <t>The HACC Target Population is defined as persons living in the community who, in the absence of basic maintenance and support services are at risk of premature or inappropriate long term residential care, including older and frail persons, with moderate, severe or profound disabilities, younger persons with moderate, severe or profound disabilities, and the carers of these persons.  For statistical purposes, the HACC Target Population is estimated by the applying age and sex specific rates of the population living in the community with a moderate, severe or profound core activity restriction, obtained from the ABS Survey of Disability, Ageing and Carers.</t>
  </si>
  <si>
    <t>Cessation is when a client stops receiving assistance from a HACC Agency.  In many cases, HACC clients receive assistance from more than one HACC agency, and clients who ceased to receive assistance from a HACC agency may still be receiving HACC assistance from other HACC agencies.</t>
  </si>
  <si>
    <t>PO Box 7576</t>
  </si>
  <si>
    <t>Canberra Business Centre ACT 2610</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</si>
</sst>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00_);_(* \(#,##0.00\);_(* &quot;-&quot;??_);_(@_)"/>
    <numFmt numFmtId="165" formatCode="#,##0.0"/>
    <numFmt numFmtId="166" formatCode="0.0"/>
    <numFmt numFmtId="167" formatCode="_-* #,##0.0_-;\-* #,##0.0_-;_-* &quot;-&quot;??_-;_-@_-"/>
    <numFmt numFmtId="168" formatCode="0.0%"/>
    <numFmt numFmtId="169" formatCode="#,##0.000"/>
  </numFmts>
  <fonts count="36" x14ac:knownFonts="1">
    <font>
      <sz val="10"/>
      <name val="Arial"/>
    </font>
    <font>
      <sz val="10"/>
      <name val="Arial"/>
    </font>
    <font>
      <sz val="8"/>
      <name val="Arial"/>
      <family val="2"/>
    </font>
    <font>
      <b/>
      <sz val="8"/>
      <name val="Arial"/>
      <family val="2"/>
    </font>
    <font>
      <sz val="8"/>
      <name val="Arial"/>
      <family val="2"/>
    </font>
    <font>
      <sz val="10"/>
      <name val="Arial"/>
      <family val="2"/>
    </font>
    <font>
      <b/>
      <sz val="10"/>
      <name val="Book Antiqua"/>
      <family val="1"/>
    </font>
    <font>
      <b/>
      <sz val="8"/>
      <name val="Arial"/>
      <family val="2"/>
    </font>
    <font>
      <sz val="10"/>
      <name val="Arial"/>
      <family val="2"/>
    </font>
    <font>
      <sz val="10"/>
      <name val="Arial"/>
      <family val="2"/>
    </font>
    <font>
      <i/>
      <sz val="8"/>
      <name val="Arial"/>
      <family val="2"/>
    </font>
    <font>
      <i/>
      <sz val="8"/>
      <name val="Arial"/>
      <family val="2"/>
    </font>
    <font>
      <sz val="7"/>
      <name val="Arial"/>
      <family val="2"/>
    </font>
    <font>
      <sz val="8"/>
      <color indexed="10"/>
      <name val="Arial"/>
      <family val="2"/>
    </font>
    <font>
      <b/>
      <i/>
      <sz val="8"/>
      <name val="Arial"/>
      <family val="2"/>
    </font>
    <font>
      <u/>
      <sz val="10"/>
      <color indexed="12"/>
      <name val="Arial"/>
      <family val="2"/>
    </font>
    <font>
      <sz val="10"/>
      <color indexed="10"/>
      <name val="Arial"/>
      <family val="2"/>
    </font>
    <font>
      <sz val="11"/>
      <name val="Arial"/>
      <family val="2"/>
    </font>
    <font>
      <b/>
      <sz val="10"/>
      <name val="Arial"/>
      <family val="2"/>
    </font>
    <font>
      <sz val="11"/>
      <name val="Book Antiqua"/>
      <family val="1"/>
    </font>
    <font>
      <b/>
      <sz val="14"/>
      <name val="Arial"/>
      <family val="2"/>
    </font>
    <font>
      <b/>
      <sz val="18"/>
      <name val="Arial"/>
      <family val="2"/>
    </font>
    <font>
      <i/>
      <sz val="10"/>
      <name val="Arial"/>
      <family val="2"/>
    </font>
    <font>
      <sz val="10"/>
      <color indexed="8"/>
      <name val="Arial"/>
      <family val="2"/>
    </font>
    <font>
      <b/>
      <sz val="14"/>
      <color indexed="8"/>
      <name val="Arial"/>
      <family val="2"/>
    </font>
    <font>
      <b/>
      <sz val="16"/>
      <name val="Arial"/>
      <family val="2"/>
    </font>
    <font>
      <b/>
      <vertAlign val="superscript"/>
      <sz val="8"/>
      <name val="Arial"/>
      <family val="2"/>
    </font>
    <font>
      <b/>
      <sz val="12"/>
      <name val="Arial"/>
      <family val="2"/>
    </font>
    <font>
      <b/>
      <sz val="24"/>
      <name val="Arial"/>
      <family val="2"/>
    </font>
    <font>
      <sz val="12"/>
      <name val="Arial"/>
      <family val="2"/>
    </font>
    <font>
      <sz val="9"/>
      <name val="Arial"/>
      <family val="2"/>
    </font>
    <font>
      <i/>
      <vertAlign val="superscript"/>
      <sz val="8"/>
      <name val="Arial"/>
      <family val="2"/>
    </font>
    <font>
      <b/>
      <sz val="11"/>
      <name val="Book Antiqua"/>
      <family val="1"/>
    </font>
    <font>
      <vertAlign val="superscript"/>
      <sz val="8"/>
      <name val="Arial"/>
      <family val="2"/>
    </font>
    <font>
      <sz val="8"/>
      <color indexed="8"/>
      <name val="Arial"/>
      <family val="2"/>
    </font>
    <font>
      <sz val="8"/>
      <color theme="1"/>
      <name val="Arial"/>
      <family val="2"/>
    </font>
  </fonts>
  <fills count="3">
    <fill>
      <patternFill patternType="none"/>
    </fill>
    <fill>
      <patternFill patternType="gray125"/>
    </fill>
    <fill>
      <patternFill patternType="solid">
        <fgColor indexed="9"/>
        <bgColor indexed="64"/>
      </patternFill>
    </fill>
  </fills>
  <borders count="12">
    <border>
      <left/>
      <right/>
      <top/>
      <bottom/>
      <diagonal/>
    </border>
    <border>
      <left style="thin">
        <color indexed="22"/>
      </left>
      <right style="thin">
        <color indexed="22"/>
      </right>
      <top style="thin">
        <color indexed="22"/>
      </top>
      <bottom style="thin">
        <color indexed="22"/>
      </bottom>
      <diagonal/>
    </border>
    <border>
      <left/>
      <right style="thin">
        <color indexed="22"/>
      </right>
      <top style="thin">
        <color indexed="22"/>
      </top>
      <bottom style="thin">
        <color indexed="22"/>
      </bottom>
      <diagonal/>
    </border>
    <border>
      <left/>
      <right/>
      <top/>
      <bottom style="thin">
        <color indexed="64"/>
      </bottom>
      <diagonal/>
    </border>
    <border>
      <left/>
      <right/>
      <top style="thin">
        <color indexed="64"/>
      </top>
      <bottom style="thin">
        <color indexed="64"/>
      </bottom>
      <diagonal/>
    </border>
    <border>
      <left style="thin">
        <color indexed="22"/>
      </left>
      <right style="thin">
        <color indexed="22"/>
      </right>
      <top style="thin">
        <color indexed="22"/>
      </top>
      <bottom/>
      <diagonal/>
    </border>
    <border>
      <left style="thin">
        <color indexed="22"/>
      </left>
      <right style="thin">
        <color indexed="22"/>
      </right>
      <top/>
      <bottom style="thin">
        <color indexed="22"/>
      </bottom>
      <diagonal/>
    </border>
    <border>
      <left/>
      <right/>
      <top style="thin">
        <color indexed="64"/>
      </top>
      <bottom/>
      <diagonal/>
    </border>
    <border>
      <left style="thin">
        <color indexed="22"/>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7">
    <xf numFmtId="0" fontId="0" fillId="0" borderId="0"/>
    <xf numFmtId="164" fontId="1" fillId="0" borderId="0" applyFont="0" applyFill="0" applyBorder="0" applyAlignment="0" applyProtection="0"/>
    <xf numFmtId="0" fontId="15" fillId="0" borderId="0" applyNumberFormat="0" applyFill="0" applyBorder="0" applyAlignment="0" applyProtection="0">
      <alignment vertical="top"/>
      <protection locked="0"/>
    </xf>
    <xf numFmtId="0" fontId="5" fillId="0" borderId="0"/>
    <xf numFmtId="0" fontId="1" fillId="0" borderId="0"/>
    <xf numFmtId="0" fontId="1" fillId="0" borderId="0"/>
    <xf numFmtId="9" fontId="1" fillId="0" borderId="0" applyFont="0" applyFill="0" applyBorder="0" applyAlignment="0" applyProtection="0"/>
  </cellStyleXfs>
  <cellXfs count="358">
    <xf numFmtId="0" fontId="0" fillId="0" borderId="0" xfId="0"/>
    <xf numFmtId="0" fontId="0" fillId="0" borderId="0" xfId="3" applyFont="1" applyAlignment="1">
      <alignment horizontal="right"/>
    </xf>
    <xf numFmtId="0" fontId="5" fillId="0" borderId="0" xfId="3" applyFont="1"/>
    <xf numFmtId="0" fontId="5" fillId="0" borderId="0" xfId="3" applyFont="1" applyAlignment="1">
      <alignment horizontal="right"/>
    </xf>
    <xf numFmtId="3" fontId="0" fillId="0" borderId="0" xfId="3" applyNumberFormat="1" applyFont="1"/>
    <xf numFmtId="3" fontId="2" fillId="0" borderId="0" xfId="3" applyNumberFormat="1" applyFont="1" applyAlignment="1">
      <alignment horizontal="right"/>
    </xf>
    <xf numFmtId="0" fontId="6" fillId="0" borderId="0" xfId="3" applyFont="1" applyAlignment="1">
      <alignment horizontal="left"/>
    </xf>
    <xf numFmtId="3" fontId="2" fillId="0" borderId="1" xfId="3" applyNumberFormat="1" applyFont="1" applyFill="1" applyBorder="1" applyAlignment="1">
      <alignment horizontal="right" vertical="center" wrapText="1"/>
    </xf>
    <xf numFmtId="3" fontId="4" fillId="0" borderId="1" xfId="3" applyNumberFormat="1" applyFont="1" applyFill="1" applyBorder="1" applyAlignment="1">
      <alignment horizontal="right" vertical="center" wrapText="1"/>
    </xf>
    <xf numFmtId="0" fontId="8" fillId="0" borderId="0" xfId="3" applyFont="1"/>
    <xf numFmtId="0" fontId="5" fillId="0" borderId="0" xfId="3" applyFont="1" applyFill="1"/>
    <xf numFmtId="0" fontId="5" fillId="0" borderId="0" xfId="3" applyFont="1" applyFill="1" applyAlignment="1">
      <alignment horizontal="left"/>
    </xf>
    <xf numFmtId="0" fontId="5" fillId="0" borderId="0" xfId="3" applyFont="1" applyFill="1" applyAlignment="1">
      <alignment horizontal="right"/>
    </xf>
    <xf numFmtId="0" fontId="9" fillId="0" borderId="0" xfId="3" applyFont="1" applyFill="1" applyAlignment="1">
      <alignment horizontal="right"/>
    </xf>
    <xf numFmtId="10" fontId="5" fillId="0" borderId="0" xfId="3" applyNumberFormat="1" applyFont="1" applyFill="1"/>
    <xf numFmtId="0" fontId="6" fillId="0" borderId="0" xfId="3" applyFont="1" applyBorder="1" applyAlignment="1"/>
    <xf numFmtId="0" fontId="6" fillId="0" borderId="0" xfId="3" applyFont="1" applyBorder="1" applyAlignment="1">
      <alignment horizontal="right" wrapText="1"/>
    </xf>
    <xf numFmtId="0" fontId="0" fillId="0" borderId="0" xfId="3" applyFont="1" applyAlignment="1">
      <alignment horizontal="left"/>
    </xf>
    <xf numFmtId="0" fontId="8" fillId="0" borderId="0" xfId="3" applyFont="1" applyFill="1"/>
    <xf numFmtId="0" fontId="2" fillId="0" borderId="0" xfId="3" applyFont="1" applyAlignment="1">
      <alignment horizontal="right"/>
    </xf>
    <xf numFmtId="0" fontId="4" fillId="0" borderId="1" xfId="3" applyFont="1" applyFill="1" applyBorder="1" applyAlignment="1">
      <alignment horizontal="left" vertical="center" wrapText="1"/>
    </xf>
    <xf numFmtId="0" fontId="10" fillId="0" borderId="1" xfId="3" applyFont="1" applyFill="1" applyBorder="1" applyAlignment="1">
      <alignment horizontal="left" vertical="center" wrapText="1"/>
    </xf>
    <xf numFmtId="0" fontId="8" fillId="0" borderId="0" xfId="3" applyFont="1" applyFill="1" applyAlignment="1">
      <alignment horizontal="right"/>
    </xf>
    <xf numFmtId="0" fontId="6" fillId="0" borderId="0" xfId="3" applyFont="1" applyFill="1" applyAlignment="1">
      <alignment horizontal="left"/>
    </xf>
    <xf numFmtId="3" fontId="5" fillId="0" borderId="0" xfId="3" applyNumberFormat="1" applyFont="1" applyFill="1" applyAlignment="1">
      <alignment horizontal="right"/>
    </xf>
    <xf numFmtId="0" fontId="6" fillId="0" borderId="0" xfId="3" applyFont="1" applyAlignment="1"/>
    <xf numFmtId="3" fontId="2" fillId="2" borderId="1" xfId="3" applyNumberFormat="1" applyFont="1" applyFill="1" applyBorder="1" applyAlignment="1">
      <alignment horizontal="right" vertical="center" wrapText="1"/>
    </xf>
    <xf numFmtId="0" fontId="0" fillId="0" borderId="0" xfId="3" applyFont="1" applyAlignment="1"/>
    <xf numFmtId="0" fontId="10" fillId="0" borderId="0" xfId="3" applyFont="1" applyBorder="1" applyAlignment="1"/>
    <xf numFmtId="0" fontId="11" fillId="0" borderId="0" xfId="3" applyFont="1" applyFill="1" applyBorder="1" applyAlignment="1"/>
    <xf numFmtId="0" fontId="4" fillId="0" borderId="0" xfId="3" applyFont="1" applyBorder="1" applyAlignment="1"/>
    <xf numFmtId="0" fontId="4" fillId="0" borderId="2" xfId="3" applyFont="1" applyFill="1" applyBorder="1" applyAlignment="1">
      <alignment horizontal="left" vertical="center" wrapText="1"/>
    </xf>
    <xf numFmtId="0" fontId="4" fillId="0" borderId="0" xfId="3" applyFont="1"/>
    <xf numFmtId="0" fontId="4" fillId="0" borderId="0" xfId="3" applyFont="1" applyAlignment="1"/>
    <xf numFmtId="0" fontId="0" fillId="0" borderId="0" xfId="3" applyNumberFormat="1" applyFont="1" applyAlignment="1"/>
    <xf numFmtId="0" fontId="0" fillId="0" borderId="0" xfId="3" applyFont="1" applyBorder="1" applyAlignment="1">
      <alignment horizontal="right"/>
    </xf>
    <xf numFmtId="0" fontId="4" fillId="0" borderId="0" xfId="3" applyFont="1" applyAlignment="1">
      <alignment horizontal="right"/>
    </xf>
    <xf numFmtId="0" fontId="0" fillId="0" borderId="3" xfId="3" applyFont="1" applyBorder="1"/>
    <xf numFmtId="0" fontId="7" fillId="0" borderId="4" xfId="3" applyFont="1" applyBorder="1" applyAlignment="1">
      <alignment wrapText="1"/>
    </xf>
    <xf numFmtId="49" fontId="7" fillId="0" borderId="0" xfId="3" applyNumberFormat="1" applyFont="1"/>
    <xf numFmtId="49" fontId="4" fillId="0" borderId="0" xfId="3" applyNumberFormat="1" applyFont="1"/>
    <xf numFmtId="3" fontId="4" fillId="0" borderId="0" xfId="3" applyNumberFormat="1" applyFont="1"/>
    <xf numFmtId="49" fontId="7" fillId="0" borderId="0" xfId="3" applyNumberFormat="1" applyFont="1" applyBorder="1"/>
    <xf numFmtId="49" fontId="10" fillId="0" borderId="0" xfId="3" applyNumberFormat="1" applyFont="1" applyBorder="1"/>
    <xf numFmtId="3" fontId="10" fillId="0" borderId="0" xfId="3" applyNumberFormat="1" applyFont="1" applyBorder="1"/>
    <xf numFmtId="3" fontId="10" fillId="0" borderId="0" xfId="3" applyNumberFormat="1" applyFont="1" applyBorder="1" applyAlignment="1"/>
    <xf numFmtId="0" fontId="7" fillId="0" borderId="0" xfId="3" applyFont="1" applyBorder="1" applyAlignment="1">
      <alignment wrapText="1"/>
    </xf>
    <xf numFmtId="0" fontId="7" fillId="0" borderId="3" xfId="3" applyFont="1" applyBorder="1"/>
    <xf numFmtId="0" fontId="12" fillId="0" borderId="0" xfId="3" applyFont="1" applyBorder="1" applyAlignment="1"/>
    <xf numFmtId="0" fontId="0" fillId="0" borderId="0" xfId="3" applyFont="1" applyBorder="1"/>
    <xf numFmtId="0" fontId="2" fillId="0" borderId="0" xfId="3" applyFont="1"/>
    <xf numFmtId="3" fontId="4" fillId="0" borderId="0" xfId="1" applyNumberFormat="1" applyFont="1" applyAlignment="1">
      <alignment horizontal="right"/>
    </xf>
    <xf numFmtId="49" fontId="7" fillId="0" borderId="4" xfId="3" applyNumberFormat="1" applyFont="1" applyBorder="1"/>
    <xf numFmtId="4" fontId="10" fillId="0" borderId="0" xfId="3" applyNumberFormat="1" applyFont="1" applyBorder="1"/>
    <xf numFmtId="2" fontId="2" fillId="0" borderId="0" xfId="3" applyNumberFormat="1" applyFont="1" applyAlignment="1">
      <alignment horizontal="right"/>
    </xf>
    <xf numFmtId="0" fontId="13" fillId="0" borderId="0" xfId="3" applyFont="1"/>
    <xf numFmtId="0" fontId="6" fillId="0" borderId="0" xfId="3" applyFont="1" applyBorder="1" applyAlignment="1">
      <alignment wrapText="1"/>
    </xf>
    <xf numFmtId="0" fontId="7" fillId="0" borderId="4" xfId="3" applyFont="1" applyFill="1" applyBorder="1" applyAlignment="1">
      <alignment horizontal="left" vertical="center" wrapText="1"/>
    </xf>
    <xf numFmtId="168" fontId="2" fillId="0" borderId="3" xfId="3" applyNumberFormat="1" applyFont="1" applyFill="1" applyBorder="1" applyAlignment="1">
      <alignment horizontal="right" vertical="center" wrapText="1"/>
    </xf>
    <xf numFmtId="168" fontId="4" fillId="0" borderId="0" xfId="3" applyNumberFormat="1" applyFont="1" applyFill="1" applyBorder="1" applyAlignment="1">
      <alignment horizontal="right" wrapText="1"/>
    </xf>
    <xf numFmtId="0" fontId="2" fillId="0" borderId="0" xfId="3" applyFont="1" applyAlignment="1">
      <alignment horizontal="left"/>
    </xf>
    <xf numFmtId="0" fontId="4" fillId="0" borderId="0" xfId="3" applyFont="1" applyFill="1" applyBorder="1" applyAlignment="1"/>
    <xf numFmtId="168" fontId="2" fillId="0" borderId="0" xfId="3" applyNumberFormat="1" applyFont="1" applyAlignment="1">
      <alignment horizontal="right"/>
    </xf>
    <xf numFmtId="0" fontId="4" fillId="0" borderId="0" xfId="3" applyFont="1" applyBorder="1" applyAlignment="1">
      <alignment wrapText="1"/>
    </xf>
    <xf numFmtId="168" fontId="4" fillId="0" borderId="0" xfId="3" applyNumberFormat="1" applyFont="1" applyBorder="1" applyAlignment="1">
      <alignment horizontal="right" vertical="center" wrapText="1"/>
    </xf>
    <xf numFmtId="49" fontId="4" fillId="0" borderId="0" xfId="3" applyNumberFormat="1" applyFont="1" applyAlignment="1">
      <alignment wrapText="1"/>
    </xf>
    <xf numFmtId="168" fontId="2" fillId="0" borderId="0" xfId="3" applyNumberFormat="1" applyFont="1"/>
    <xf numFmtId="0" fontId="4" fillId="0" borderId="0" xfId="3" applyFont="1" applyBorder="1"/>
    <xf numFmtId="0" fontId="7" fillId="0" borderId="3" xfId="3" applyFont="1" applyBorder="1" applyAlignment="1"/>
    <xf numFmtId="0" fontId="2" fillId="0" borderId="0" xfId="3" applyFont="1" applyFill="1" applyAlignment="1">
      <alignment horizontal="left"/>
    </xf>
    <xf numFmtId="3" fontId="4" fillId="0" borderId="0" xfId="3" applyNumberFormat="1" applyFont="1" applyFill="1" applyBorder="1" applyAlignment="1">
      <alignment horizontal="right" vertical="center" wrapText="1"/>
    </xf>
    <xf numFmtId="0" fontId="4" fillId="0" borderId="5" xfId="3" applyFont="1" applyFill="1" applyBorder="1" applyAlignment="1">
      <alignment horizontal="left" vertical="center" wrapText="1"/>
    </xf>
    <xf numFmtId="0" fontId="4" fillId="0" borderId="6" xfId="3" applyFont="1" applyFill="1" applyBorder="1" applyAlignment="1">
      <alignment horizontal="left" vertical="center" wrapText="1"/>
    </xf>
    <xf numFmtId="3" fontId="4" fillId="0" borderId="6" xfId="3" applyNumberFormat="1" applyFont="1" applyFill="1" applyBorder="1" applyAlignment="1">
      <alignment horizontal="right" vertical="center" wrapText="1"/>
    </xf>
    <xf numFmtId="0" fontId="3" fillId="0" borderId="3" xfId="3" applyFont="1" applyFill="1" applyBorder="1" applyAlignment="1">
      <alignment horizontal="left" wrapText="1"/>
    </xf>
    <xf numFmtId="0" fontId="0" fillId="0" borderId="3" xfId="3" applyFont="1" applyBorder="1" applyAlignment="1">
      <alignment horizontal="right"/>
    </xf>
    <xf numFmtId="168" fontId="4" fillId="0" borderId="0" xfId="1" applyNumberFormat="1" applyFont="1" applyBorder="1" applyAlignment="1">
      <alignment horizontal="right" vertical="center" wrapText="1"/>
    </xf>
    <xf numFmtId="3" fontId="10" fillId="0" borderId="0" xfId="3" applyNumberFormat="1" applyFont="1" applyBorder="1" applyAlignment="1">
      <alignment horizontal="right"/>
    </xf>
    <xf numFmtId="0" fontId="12" fillId="0" borderId="0" xfId="3" applyFont="1" applyBorder="1" applyAlignment="1">
      <alignment horizontal="right"/>
    </xf>
    <xf numFmtId="0" fontId="3" fillId="0" borderId="4" xfId="3" applyFont="1" applyFill="1" applyBorder="1" applyAlignment="1">
      <alignment horizontal="right" vertical="center" wrapText="1"/>
    </xf>
    <xf numFmtId="168" fontId="4" fillId="0" borderId="0" xfId="3" applyNumberFormat="1" applyFont="1" applyBorder="1" applyAlignment="1">
      <alignment horizontal="right" wrapText="1"/>
    </xf>
    <xf numFmtId="3" fontId="2" fillId="0" borderId="5" xfId="3" applyNumberFormat="1" applyFont="1" applyFill="1" applyBorder="1" applyAlignment="1">
      <alignment horizontal="right" vertical="center" wrapText="1"/>
    </xf>
    <xf numFmtId="3" fontId="4" fillId="0" borderId="5" xfId="3" applyNumberFormat="1" applyFont="1" applyFill="1" applyBorder="1" applyAlignment="1">
      <alignment horizontal="right" vertical="center" wrapText="1"/>
    </xf>
    <xf numFmtId="0" fontId="10" fillId="0" borderId="6" xfId="3" applyFont="1" applyFill="1" applyBorder="1" applyAlignment="1">
      <alignment horizontal="left" vertical="center" wrapText="1"/>
    </xf>
    <xf numFmtId="0" fontId="7" fillId="0" borderId="3" xfId="3" applyFont="1" applyFill="1" applyBorder="1"/>
    <xf numFmtId="0" fontId="7" fillId="0" borderId="3" xfId="3" applyFont="1" applyFill="1" applyBorder="1" applyAlignment="1"/>
    <xf numFmtId="0" fontId="13" fillId="0" borderId="0" xfId="3" applyFont="1" applyFill="1" applyAlignment="1">
      <alignment horizontal="left"/>
    </xf>
    <xf numFmtId="0" fontId="5" fillId="0" borderId="0" xfId="3" applyFont="1" applyFill="1" applyBorder="1"/>
    <xf numFmtId="0" fontId="5" fillId="0" borderId="0" xfId="3" applyFont="1" applyFill="1" applyAlignment="1"/>
    <xf numFmtId="167" fontId="4" fillId="0" borderId="0" xfId="3" applyNumberFormat="1" applyFont="1" applyBorder="1" applyAlignment="1">
      <alignment horizontal="center" vertical="center" wrapText="1"/>
    </xf>
    <xf numFmtId="0" fontId="3" fillId="0" borderId="3" xfId="3" applyFont="1" applyFill="1" applyBorder="1" applyAlignment="1">
      <alignment horizontal="left"/>
    </xf>
    <xf numFmtId="0" fontId="2" fillId="0" borderId="0" xfId="3" applyFont="1" applyFill="1" applyBorder="1" applyAlignment="1">
      <alignment horizontal="left" vertical="center" wrapText="1"/>
    </xf>
    <xf numFmtId="0" fontId="11" fillId="0" borderId="0" xfId="3" applyFont="1" applyFill="1" applyBorder="1" applyAlignment="1">
      <alignment horizontal="left" vertical="center"/>
    </xf>
    <xf numFmtId="3" fontId="2" fillId="0" borderId="0" xfId="3" applyNumberFormat="1" applyFont="1" applyFill="1" applyBorder="1" applyAlignment="1">
      <alignment horizontal="right" vertical="center" wrapText="1"/>
    </xf>
    <xf numFmtId="0" fontId="2" fillId="0" borderId="0" xfId="3" applyFont="1" applyFill="1" applyBorder="1" applyAlignment="1">
      <alignment horizontal="right" vertical="center" wrapText="1"/>
    </xf>
    <xf numFmtId="0" fontId="13" fillId="0" borderId="0" xfId="3" applyFont="1" applyAlignment="1">
      <alignment horizontal="left"/>
    </xf>
    <xf numFmtId="0" fontId="4" fillId="0" borderId="0" xfId="5" applyFont="1" applyFill="1" applyBorder="1" applyAlignment="1" applyProtection="1">
      <alignment horizontal="right"/>
      <protection locked="0"/>
    </xf>
    <xf numFmtId="168" fontId="5" fillId="0" borderId="0" xfId="6" applyNumberFormat="1" applyFont="1" applyFill="1" applyAlignment="1">
      <alignment horizontal="left"/>
    </xf>
    <xf numFmtId="49" fontId="10" fillId="0" borderId="0" xfId="3" applyNumberFormat="1" applyFont="1"/>
    <xf numFmtId="167" fontId="10" fillId="0" borderId="0" xfId="1" applyNumberFormat="1" applyFont="1" applyBorder="1" applyAlignment="1">
      <alignment horizontal="right" vertical="center" wrapText="1"/>
    </xf>
    <xf numFmtId="49" fontId="10" fillId="0" borderId="3" xfId="3" applyNumberFormat="1" applyFont="1" applyBorder="1"/>
    <xf numFmtId="167" fontId="10" fillId="0" borderId="3" xfId="1" applyNumberFormat="1" applyFont="1" applyBorder="1" applyAlignment="1">
      <alignment horizontal="right" vertical="center" wrapText="1"/>
    </xf>
    <xf numFmtId="1" fontId="5" fillId="0" borderId="0" xfId="3" applyNumberFormat="1" applyFont="1"/>
    <xf numFmtId="0" fontId="2" fillId="0" borderId="0" xfId="3" applyFont="1" applyFill="1" applyAlignment="1">
      <alignment horizontal="right"/>
    </xf>
    <xf numFmtId="0" fontId="4" fillId="0" borderId="0" xfId="3" applyFont="1" applyFill="1" applyBorder="1" applyAlignment="1">
      <alignment horizontal="left" vertical="center" wrapText="1"/>
    </xf>
    <xf numFmtId="168" fontId="5" fillId="0" borderId="0" xfId="3" applyNumberFormat="1" applyFont="1"/>
    <xf numFmtId="0" fontId="2" fillId="0" borderId="0" xfId="3" applyFont="1" applyFill="1"/>
    <xf numFmtId="168" fontId="5" fillId="0" borderId="0" xfId="3" applyNumberFormat="1" applyFont="1" applyFill="1"/>
    <xf numFmtId="2" fontId="2" fillId="0" borderId="0" xfId="3" applyNumberFormat="1" applyFont="1"/>
    <xf numFmtId="1" fontId="0" fillId="0" borderId="0" xfId="3" applyNumberFormat="1" applyFont="1"/>
    <xf numFmtId="1" fontId="0" fillId="0" borderId="0" xfId="3" applyNumberFormat="1" applyFont="1" applyAlignment="1">
      <alignment horizontal="right"/>
    </xf>
    <xf numFmtId="0" fontId="2" fillId="0" borderId="0" xfId="3" applyFont="1" applyAlignment="1">
      <alignment wrapText="1"/>
    </xf>
    <xf numFmtId="0" fontId="2" fillId="0" borderId="0" xfId="3" applyFont="1" applyAlignment="1">
      <alignment horizontal="left" wrapText="1"/>
    </xf>
    <xf numFmtId="168" fontId="4" fillId="0" borderId="0" xfId="3" applyNumberFormat="1" applyFont="1" applyFill="1" applyBorder="1" applyAlignment="1">
      <alignment horizontal="right" vertical="center" wrapText="1"/>
    </xf>
    <xf numFmtId="0" fontId="4" fillId="0" borderId="0" xfId="3" applyFont="1" applyBorder="1" applyAlignment="1">
      <alignment horizontal="left"/>
    </xf>
    <xf numFmtId="49" fontId="10" fillId="0" borderId="0" xfId="3" applyNumberFormat="1" applyFont="1" applyBorder="1" applyAlignment="1"/>
    <xf numFmtId="0" fontId="0" fillId="0" borderId="0" xfId="3" applyFont="1" applyBorder="1" applyAlignment="1"/>
    <xf numFmtId="0" fontId="4" fillId="0" borderId="0" xfId="3" applyFont="1" applyBorder="1" applyAlignment="1">
      <alignment horizontal="right"/>
    </xf>
    <xf numFmtId="3" fontId="0" fillId="0" borderId="0" xfId="3" applyNumberFormat="1" applyFont="1" applyAlignment="1">
      <alignment horizontal="right"/>
    </xf>
    <xf numFmtId="168" fontId="7" fillId="0" borderId="0" xfId="3" applyNumberFormat="1" applyFont="1" applyBorder="1" applyAlignment="1">
      <alignment wrapText="1"/>
    </xf>
    <xf numFmtId="168" fontId="7" fillId="0" borderId="0" xfId="3" applyNumberFormat="1" applyFont="1" applyBorder="1" applyAlignment="1">
      <alignment horizontal="right" vertical="center" wrapText="1"/>
    </xf>
    <xf numFmtId="0" fontId="7" fillId="0" borderId="0" xfId="3" applyFont="1" applyFill="1" applyBorder="1" applyAlignment="1">
      <alignment horizontal="left" vertical="center" wrapText="1"/>
    </xf>
    <xf numFmtId="168" fontId="7" fillId="0" borderId="0" xfId="3" applyNumberFormat="1" applyFont="1" applyFill="1" applyBorder="1" applyAlignment="1">
      <alignment horizontal="right" vertical="center" wrapText="1"/>
    </xf>
    <xf numFmtId="3" fontId="2" fillId="0" borderId="4" xfId="3" applyNumberFormat="1" applyFont="1" applyFill="1" applyBorder="1" applyAlignment="1">
      <alignment horizontal="right" vertical="center" wrapText="1"/>
    </xf>
    <xf numFmtId="3" fontId="4" fillId="0" borderId="4" xfId="3" applyNumberFormat="1" applyFont="1" applyFill="1" applyBorder="1" applyAlignment="1">
      <alignment horizontal="right" vertical="center" wrapText="1"/>
    </xf>
    <xf numFmtId="0" fontId="4" fillId="0" borderId="3" xfId="3" applyFont="1" applyFill="1" applyBorder="1" applyAlignment="1">
      <alignment horizontal="left" vertical="center" wrapText="1"/>
    </xf>
    <xf numFmtId="0" fontId="16" fillId="0" borderId="0" xfId="3" applyFont="1" applyFill="1"/>
    <xf numFmtId="0" fontId="9" fillId="0" borderId="0" xfId="3" applyFont="1"/>
    <xf numFmtId="0" fontId="17" fillId="0" borderId="0" xfId="3" applyFont="1"/>
    <xf numFmtId="0" fontId="17" fillId="0" borderId="0" xfId="3" applyFont="1" applyAlignment="1">
      <alignment horizontal="left" vertical="center" wrapText="1"/>
    </xf>
    <xf numFmtId="0" fontId="19" fillId="0" borderId="0" xfId="3" applyFont="1"/>
    <xf numFmtId="0" fontId="20" fillId="0" borderId="0" xfId="3" applyFont="1"/>
    <xf numFmtId="0" fontId="9" fillId="0" borderId="0" xfId="3" applyFont="1" applyAlignment="1">
      <alignment horizontal="left" vertical="center" wrapText="1"/>
    </xf>
    <xf numFmtId="0" fontId="9" fillId="0" borderId="0" xfId="3" applyFont="1" applyAlignment="1"/>
    <xf numFmtId="0" fontId="17" fillId="0" borderId="0" xfId="3" applyFont="1" applyAlignment="1">
      <alignment horizontal="left" vertical="center"/>
    </xf>
    <xf numFmtId="0" fontId="20" fillId="0" borderId="0" xfId="3" applyFont="1" applyAlignment="1">
      <alignment horizontal="left" vertical="center"/>
    </xf>
    <xf numFmtId="0" fontId="24" fillId="0" borderId="0" xfId="3" applyFont="1"/>
    <xf numFmtId="0" fontId="9" fillId="0" borderId="0" xfId="3" applyFont="1" applyAlignment="1">
      <alignment horizontal="left" vertical="center"/>
    </xf>
    <xf numFmtId="0" fontId="18" fillId="0" borderId="3" xfId="3" applyFont="1" applyBorder="1"/>
    <xf numFmtId="0" fontId="9" fillId="0" borderId="0" xfId="3" applyFont="1" applyBorder="1" applyAlignment="1">
      <alignment vertical="top" wrapText="1"/>
    </xf>
    <xf numFmtId="0" fontId="9" fillId="0" borderId="0" xfId="3" applyFont="1" applyBorder="1" applyAlignment="1">
      <alignment horizontal="left"/>
    </xf>
    <xf numFmtId="0" fontId="17" fillId="0" borderId="3" xfId="3" applyFont="1" applyBorder="1" applyAlignment="1">
      <alignment vertical="top" wrapText="1"/>
    </xf>
    <xf numFmtId="0" fontId="20" fillId="0" borderId="3" xfId="3" applyFont="1" applyBorder="1" applyAlignment="1">
      <alignment vertical="top"/>
    </xf>
    <xf numFmtId="0" fontId="25" fillId="0" borderId="0" xfId="3" applyFont="1"/>
    <xf numFmtId="0" fontId="9" fillId="0" borderId="0" xfId="3" applyFont="1" applyAlignment="1">
      <alignment horizontal="left" vertical="center" wrapText="1" indent="2"/>
    </xf>
    <xf numFmtId="0" fontId="4" fillId="0" borderId="0" xfId="3" applyFont="1" applyBorder="1" applyAlignment="1">
      <alignment horizontal="left" wrapText="1"/>
    </xf>
    <xf numFmtId="0" fontId="5" fillId="0" borderId="0" xfId="3" applyFont="1" applyFill="1" applyAlignment="1">
      <alignment horizontal="right" vertical="center"/>
    </xf>
    <xf numFmtId="0" fontId="5" fillId="0" borderId="0" xfId="3" applyFont="1" applyFill="1" applyAlignment="1">
      <alignment vertical="center"/>
    </xf>
    <xf numFmtId="0" fontId="4" fillId="0" borderId="0" xfId="3" applyFont="1" applyBorder="1" applyAlignment="1">
      <alignment vertical="center"/>
    </xf>
    <xf numFmtId="0" fontId="15" fillId="0" borderId="0" xfId="2" applyBorder="1" applyAlignment="1" applyProtection="1"/>
    <xf numFmtId="0" fontId="4" fillId="0" borderId="0" xfId="3" applyFont="1" applyAlignment="1">
      <alignment horizontal="left"/>
    </xf>
    <xf numFmtId="0" fontId="9" fillId="0" borderId="0" xfId="3" applyFont="1" applyFill="1" applyAlignment="1">
      <alignment horizontal="left"/>
    </xf>
    <xf numFmtId="0" fontId="7" fillId="0" borderId="4" xfId="3" applyFont="1" applyBorder="1" applyAlignment="1"/>
    <xf numFmtId="168" fontId="7" fillId="0" borderId="3" xfId="3" applyNumberFormat="1" applyFont="1" applyFill="1" applyBorder="1" applyAlignment="1">
      <alignment horizontal="right" vertical="center" wrapText="1"/>
    </xf>
    <xf numFmtId="168" fontId="0" fillId="0" borderId="0" xfId="3" applyNumberFormat="1" applyFont="1"/>
    <xf numFmtId="49" fontId="4" fillId="0" borderId="0" xfId="3" applyNumberFormat="1" applyFont="1" applyBorder="1" applyAlignment="1">
      <alignment wrapText="1"/>
    </xf>
    <xf numFmtId="168" fontId="2" fillId="0" borderId="0" xfId="3" applyNumberFormat="1" applyFont="1" applyFill="1" applyBorder="1" applyAlignment="1">
      <alignment horizontal="right" vertical="center" wrapText="1"/>
    </xf>
    <xf numFmtId="168" fontId="4" fillId="0" borderId="3" xfId="3" applyNumberFormat="1" applyFont="1" applyFill="1" applyBorder="1" applyAlignment="1">
      <alignment horizontal="right" vertical="center" wrapText="1"/>
    </xf>
    <xf numFmtId="49" fontId="2" fillId="0" borderId="0" xfId="3" applyNumberFormat="1" applyFont="1" applyAlignment="1">
      <alignment horizontal="left"/>
    </xf>
    <xf numFmtId="3" fontId="7" fillId="0" borderId="0" xfId="3" applyNumberFormat="1" applyFont="1" applyFill="1" applyBorder="1" applyAlignment="1">
      <alignment horizontal="right" vertical="center" wrapText="1"/>
    </xf>
    <xf numFmtId="0" fontId="4" fillId="0" borderId="0" xfId="3" applyFont="1" applyFill="1" applyBorder="1" applyAlignment="1">
      <alignment horizontal="left" vertical="center"/>
    </xf>
    <xf numFmtId="0" fontId="4" fillId="0" borderId="0" xfId="3" applyFont="1" applyBorder="1" applyAlignment="1">
      <alignment vertical="center" wrapText="1"/>
    </xf>
    <xf numFmtId="49" fontId="4" fillId="0" borderId="0" xfId="3" applyNumberFormat="1" applyFont="1" applyBorder="1" applyAlignment="1"/>
    <xf numFmtId="168" fontId="7" fillId="0" borderId="0" xfId="3" applyNumberFormat="1" applyFont="1" applyAlignment="1">
      <alignment horizontal="right"/>
    </xf>
    <xf numFmtId="3" fontId="4" fillId="0" borderId="4" xfId="3" applyNumberFormat="1" applyFont="1" applyBorder="1"/>
    <xf numFmtId="49" fontId="4" fillId="0" borderId="3" xfId="3" applyNumberFormat="1" applyFont="1" applyBorder="1"/>
    <xf numFmtId="3" fontId="4" fillId="0" borderId="3" xfId="1" applyNumberFormat="1" applyFont="1" applyBorder="1" applyAlignment="1">
      <alignment horizontal="right"/>
    </xf>
    <xf numFmtId="3" fontId="2" fillId="0" borderId="3" xfId="3" applyNumberFormat="1" applyFont="1" applyBorder="1" applyAlignment="1">
      <alignment horizontal="right"/>
    </xf>
    <xf numFmtId="168" fontId="7" fillId="0" borderId="4" xfId="3" applyNumberFormat="1" applyFont="1" applyBorder="1"/>
    <xf numFmtId="3" fontId="7" fillId="0" borderId="4" xfId="1" applyNumberFormat="1" applyFont="1" applyBorder="1" applyAlignment="1">
      <alignment horizontal="right"/>
    </xf>
    <xf numFmtId="0" fontId="3" fillId="0" borderId="0" xfId="3" applyFont="1" applyFill="1" applyBorder="1" applyAlignment="1">
      <alignment horizontal="left" vertical="center" wrapText="1"/>
    </xf>
    <xf numFmtId="0" fontId="0" fillId="0" borderId="0" xfId="3" applyFont="1" applyBorder="1" applyAlignment="1">
      <alignment horizontal="left"/>
    </xf>
    <xf numFmtId="3" fontId="7" fillId="0" borderId="4" xfId="3" applyNumberFormat="1" applyFont="1" applyFill="1" applyBorder="1" applyAlignment="1">
      <alignment horizontal="right" vertical="center" wrapText="1"/>
    </xf>
    <xf numFmtId="168" fontId="4" fillId="0" borderId="3" xfId="3" applyNumberFormat="1" applyFont="1" applyBorder="1" applyAlignment="1">
      <alignment horizontal="right" vertical="center" wrapText="1"/>
    </xf>
    <xf numFmtId="168" fontId="4" fillId="0" borderId="3" xfId="3" applyNumberFormat="1" applyFont="1" applyBorder="1" applyAlignment="1">
      <alignment wrapText="1"/>
    </xf>
    <xf numFmtId="0" fontId="4" fillId="0" borderId="3" xfId="3" applyFont="1" applyBorder="1"/>
    <xf numFmtId="0" fontId="5" fillId="0" borderId="0" xfId="3" applyFont="1" applyFill="1" applyBorder="1" applyAlignment="1">
      <alignment horizontal="left"/>
    </xf>
    <xf numFmtId="0" fontId="8" fillId="0" borderId="0" xfId="3" applyFont="1" applyFill="1" applyBorder="1"/>
    <xf numFmtId="0" fontId="8" fillId="0" borderId="0" xfId="3" applyFont="1" applyFill="1" applyBorder="1" applyAlignment="1">
      <alignment horizontal="left"/>
    </xf>
    <xf numFmtId="0" fontId="10" fillId="0" borderId="0" xfId="3" applyFont="1" applyFill="1" applyBorder="1" applyAlignment="1">
      <alignment horizontal="left" vertical="center" wrapText="1"/>
    </xf>
    <xf numFmtId="0" fontId="5" fillId="0" borderId="0" xfId="3" applyFont="1" applyFill="1" applyBorder="1" applyAlignment="1">
      <alignment horizontal="right"/>
    </xf>
    <xf numFmtId="0" fontId="3" fillId="0" borderId="7" xfId="3" applyFont="1" applyFill="1" applyBorder="1" applyAlignment="1">
      <alignment horizontal="right" vertical="center" wrapText="1"/>
    </xf>
    <xf numFmtId="0" fontId="9" fillId="0" borderId="0" xfId="3" applyFont="1" applyBorder="1" applyAlignment="1">
      <alignment vertical="center" wrapText="1"/>
    </xf>
    <xf numFmtId="0" fontId="3" fillId="0" borderId="0" xfId="3" applyFont="1" applyFill="1" applyBorder="1" applyAlignment="1">
      <alignment horizontal="left" vertical="center"/>
    </xf>
    <xf numFmtId="0" fontId="14" fillId="0" borderId="3" xfId="3" applyFont="1" applyFill="1" applyBorder="1" applyAlignment="1">
      <alignment horizontal="left"/>
    </xf>
    <xf numFmtId="0" fontId="10" fillId="0" borderId="3" xfId="3" applyFont="1" applyFill="1" applyBorder="1" applyAlignment="1">
      <alignment horizontal="left" vertical="center" wrapText="1"/>
    </xf>
    <xf numFmtId="3" fontId="2" fillId="0" borderId="3" xfId="3" applyNumberFormat="1" applyFont="1" applyFill="1" applyBorder="1" applyAlignment="1">
      <alignment horizontal="right" vertical="center" wrapText="1"/>
    </xf>
    <xf numFmtId="3" fontId="4" fillId="0" borderId="3" xfId="3" applyNumberFormat="1" applyFont="1" applyFill="1" applyBorder="1" applyAlignment="1">
      <alignment horizontal="right" vertical="center" wrapText="1"/>
    </xf>
    <xf numFmtId="0" fontId="7" fillId="0" borderId="3" xfId="3" applyFont="1" applyBorder="1" applyAlignment="1">
      <alignment wrapText="1"/>
    </xf>
    <xf numFmtId="49" fontId="4" fillId="0" borderId="0" xfId="3" applyNumberFormat="1" applyFont="1" applyBorder="1"/>
    <xf numFmtId="0" fontId="3" fillId="0" borderId="0" xfId="3" applyFont="1" applyFill="1" applyBorder="1" applyAlignment="1">
      <alignment horizontal="left"/>
    </xf>
    <xf numFmtId="0" fontId="4" fillId="0" borderId="0" xfId="3" applyFont="1" applyFill="1" applyBorder="1" applyAlignment="1">
      <alignment horizontal="left" vertical="top" wrapText="1"/>
    </xf>
    <xf numFmtId="3" fontId="7" fillId="0" borderId="3" xfId="3" applyNumberFormat="1" applyFont="1" applyFill="1" applyBorder="1" applyAlignment="1">
      <alignment horizontal="right" vertical="center" wrapText="1"/>
    </xf>
    <xf numFmtId="0" fontId="3" fillId="0" borderId="3" xfId="3" applyFont="1" applyFill="1" applyBorder="1" applyAlignment="1">
      <alignment horizontal="right" vertical="center" wrapText="1"/>
    </xf>
    <xf numFmtId="165" fontId="2" fillId="0" borderId="0" xfId="3" applyNumberFormat="1" applyFont="1" applyFill="1" applyBorder="1" applyAlignment="1">
      <alignment horizontal="right" vertical="center" wrapText="1"/>
    </xf>
    <xf numFmtId="0" fontId="4" fillId="0" borderId="0" xfId="3" applyFont="1" applyBorder="1" applyAlignment="1">
      <alignment vertical="top"/>
    </xf>
    <xf numFmtId="0" fontId="4" fillId="0" borderId="0" xfId="3" applyFont="1" applyFill="1" applyBorder="1" applyAlignment="1">
      <alignment horizontal="left"/>
    </xf>
    <xf numFmtId="165" fontId="2" fillId="0" borderId="3" xfId="3" applyNumberFormat="1" applyFont="1" applyFill="1" applyBorder="1" applyAlignment="1">
      <alignment horizontal="right" vertical="center" wrapText="1"/>
    </xf>
    <xf numFmtId="0" fontId="8" fillId="0" borderId="0" xfId="3" applyFont="1" applyFill="1" applyBorder="1" applyAlignment="1">
      <alignment horizontal="right"/>
    </xf>
    <xf numFmtId="3" fontId="5" fillId="0" borderId="0" xfId="3" applyNumberFormat="1" applyFont="1" applyFill="1" applyBorder="1"/>
    <xf numFmtId="0" fontId="3" fillId="0" borderId="0" xfId="3" applyFont="1" applyFill="1" applyBorder="1" applyAlignment="1">
      <alignment horizontal="left" vertical="center" indent="1"/>
    </xf>
    <xf numFmtId="0" fontId="2" fillId="0" borderId="0" xfId="3" applyFont="1" applyFill="1" applyBorder="1" applyAlignment="1">
      <alignment horizontal="left"/>
    </xf>
    <xf numFmtId="166" fontId="2" fillId="0" borderId="0" xfId="3" applyNumberFormat="1" applyFont="1" applyFill="1" applyBorder="1" applyAlignment="1">
      <alignment horizontal="right" vertical="center" wrapText="1"/>
    </xf>
    <xf numFmtId="166" fontId="2" fillId="0" borderId="3" xfId="3" applyNumberFormat="1" applyFont="1" applyFill="1" applyBorder="1" applyAlignment="1">
      <alignment horizontal="right" vertical="center" wrapText="1"/>
    </xf>
    <xf numFmtId="3" fontId="5" fillId="0" borderId="0" xfId="3" applyNumberFormat="1" applyFont="1" applyFill="1" applyBorder="1" applyAlignment="1">
      <alignment horizontal="right"/>
    </xf>
    <xf numFmtId="49" fontId="3" fillId="0" borderId="0" xfId="3" applyNumberFormat="1" applyFont="1" applyFill="1" applyBorder="1" applyAlignment="1">
      <alignment horizontal="left" vertical="center"/>
    </xf>
    <xf numFmtId="49" fontId="4" fillId="0" borderId="0" xfId="3" applyNumberFormat="1" applyFont="1" applyFill="1" applyBorder="1" applyAlignment="1">
      <alignment horizontal="left" vertical="center" wrapText="1"/>
    </xf>
    <xf numFmtId="49" fontId="3" fillId="0" borderId="3" xfId="3" applyNumberFormat="1" applyFont="1" applyFill="1" applyBorder="1" applyAlignment="1">
      <alignment horizontal="left"/>
    </xf>
    <xf numFmtId="49" fontId="4" fillId="0" borderId="3" xfId="3" applyNumberFormat="1" applyFont="1" applyFill="1" applyBorder="1" applyAlignment="1">
      <alignment horizontal="left" vertical="center" wrapText="1"/>
    </xf>
    <xf numFmtId="0" fontId="2" fillId="0" borderId="0" xfId="3" applyFont="1" applyFill="1" applyBorder="1"/>
    <xf numFmtId="0" fontId="3" fillId="0" borderId="0" xfId="3" applyFont="1" applyFill="1" applyBorder="1" applyAlignment="1">
      <alignment horizontal="center" vertical="center"/>
    </xf>
    <xf numFmtId="3" fontId="4" fillId="0" borderId="0" xfId="3" applyNumberFormat="1" applyFont="1" applyFill="1" applyBorder="1" applyAlignment="1">
      <alignment horizontal="right" vertical="center"/>
    </xf>
    <xf numFmtId="0" fontId="10" fillId="0" borderId="0" xfId="3" applyFont="1" applyFill="1" applyBorder="1" applyAlignment="1">
      <alignment horizontal="left" vertical="center"/>
    </xf>
    <xf numFmtId="49" fontId="2" fillId="0" borderId="0" xfId="3" applyNumberFormat="1" applyFont="1" applyBorder="1" applyAlignment="1">
      <alignment horizontal="left"/>
    </xf>
    <xf numFmtId="0" fontId="2" fillId="0" borderId="0" xfId="3" applyFont="1" applyBorder="1" applyAlignment="1">
      <alignment horizontal="left"/>
    </xf>
    <xf numFmtId="0" fontId="4" fillId="0" borderId="3" xfId="3" applyFont="1" applyFill="1" applyBorder="1" applyAlignment="1">
      <alignment horizontal="left" vertical="center"/>
    </xf>
    <xf numFmtId="0" fontId="10" fillId="0" borderId="3" xfId="3" applyFont="1" applyFill="1" applyBorder="1" applyAlignment="1">
      <alignment horizontal="left" vertical="center"/>
    </xf>
    <xf numFmtId="3" fontId="4" fillId="0" borderId="3" xfId="3" applyNumberFormat="1" applyFont="1" applyFill="1" applyBorder="1" applyAlignment="1">
      <alignment horizontal="right" vertical="center"/>
    </xf>
    <xf numFmtId="1" fontId="2" fillId="0" borderId="0" xfId="3" applyNumberFormat="1" applyFont="1" applyAlignment="1">
      <alignment horizontal="right"/>
    </xf>
    <xf numFmtId="0" fontId="3" fillId="0" borderId="0" xfId="3" applyFont="1" applyFill="1" applyBorder="1" applyAlignment="1">
      <alignment horizontal="center"/>
    </xf>
    <xf numFmtId="0" fontId="2" fillId="0" borderId="0" xfId="3" applyFont="1" applyFill="1" applyBorder="1" applyAlignment="1">
      <alignment horizontal="right" vertical="center"/>
    </xf>
    <xf numFmtId="0" fontId="11" fillId="0" borderId="3" xfId="3" applyFont="1" applyFill="1" applyBorder="1" applyAlignment="1">
      <alignment horizontal="left" vertical="center"/>
    </xf>
    <xf numFmtId="0" fontId="3" fillId="0" borderId="0" xfId="3" applyFont="1" applyFill="1" applyBorder="1" applyAlignment="1">
      <alignment horizontal="left" wrapText="1"/>
    </xf>
    <xf numFmtId="168" fontId="0" fillId="0" borderId="0" xfId="3" applyNumberFormat="1" applyFont="1" applyBorder="1" applyAlignment="1">
      <alignment horizontal="right"/>
    </xf>
    <xf numFmtId="0" fontId="4" fillId="0" borderId="0" xfId="3" applyFont="1" applyBorder="1" applyAlignment="1">
      <alignment vertical="top" wrapText="1"/>
    </xf>
    <xf numFmtId="49" fontId="4" fillId="0" borderId="7" xfId="3" applyNumberFormat="1" applyFont="1" applyBorder="1"/>
    <xf numFmtId="166" fontId="1" fillId="0" borderId="0" xfId="4" applyNumberFormat="1"/>
    <xf numFmtId="0" fontId="7" fillId="0" borderId="8" xfId="3" applyFont="1" applyFill="1" applyBorder="1" applyAlignment="1">
      <alignment horizontal="left" vertical="center" wrapText="1"/>
    </xf>
    <xf numFmtId="0" fontId="28" fillId="0" borderId="0" xfId="3" applyFont="1"/>
    <xf numFmtId="0" fontId="29" fillId="0" borderId="0" xfId="3" applyFont="1"/>
    <xf numFmtId="0" fontId="27" fillId="0" borderId="0" xfId="3" applyFont="1"/>
    <xf numFmtId="0" fontId="28" fillId="0" borderId="0" xfId="3" applyFont="1" applyAlignment="1"/>
    <xf numFmtId="0" fontId="27" fillId="0" borderId="0" xfId="3" applyFont="1" applyAlignment="1"/>
    <xf numFmtId="0" fontId="30" fillId="0" borderId="0" xfId="3" applyFont="1" applyBorder="1" applyAlignment="1">
      <alignment vertical="top" wrapText="1"/>
    </xf>
    <xf numFmtId="3" fontId="4" fillId="0" borderId="0" xfId="3" applyNumberFormat="1" applyFont="1" applyBorder="1" applyAlignment="1"/>
    <xf numFmtId="168" fontId="7" fillId="0" borderId="4" xfId="3" applyNumberFormat="1" applyFont="1" applyFill="1" applyBorder="1" applyAlignment="1">
      <alignment horizontal="right" wrapText="1"/>
    </xf>
    <xf numFmtId="0" fontId="7" fillId="0" borderId="0" xfId="3" applyFont="1" applyBorder="1"/>
    <xf numFmtId="3" fontId="7" fillId="0" borderId="4" xfId="3" applyNumberFormat="1" applyFont="1" applyBorder="1" applyAlignment="1">
      <alignment horizontal="right"/>
    </xf>
    <xf numFmtId="0" fontId="7" fillId="0" borderId="4" xfId="3" applyFont="1" applyBorder="1"/>
    <xf numFmtId="168" fontId="7" fillId="0" borderId="4" xfId="3" applyNumberFormat="1" applyFont="1" applyBorder="1" applyAlignment="1">
      <alignment horizontal="right"/>
    </xf>
    <xf numFmtId="168" fontId="4" fillId="0" borderId="0" xfId="3" applyNumberFormat="1" applyFont="1" applyAlignment="1">
      <alignment horizontal="right"/>
    </xf>
    <xf numFmtId="3" fontId="4" fillId="0" borderId="0" xfId="3" applyNumberFormat="1" applyFont="1" applyBorder="1" applyAlignment="1">
      <alignment horizontal="right" vertical="center" wrapText="1"/>
    </xf>
    <xf numFmtId="3" fontId="4" fillId="0" borderId="3" xfId="3" applyNumberFormat="1" applyFont="1" applyBorder="1" applyAlignment="1">
      <alignment horizontal="right" vertical="center" wrapText="1"/>
    </xf>
    <xf numFmtId="3" fontId="7" fillId="0" borderId="0" xfId="3" applyNumberFormat="1" applyFont="1" applyBorder="1" applyAlignment="1">
      <alignment horizontal="right"/>
    </xf>
    <xf numFmtId="3" fontId="7" fillId="0" borderId="4" xfId="3" applyNumberFormat="1" applyFont="1" applyBorder="1" applyAlignment="1">
      <alignment wrapText="1"/>
    </xf>
    <xf numFmtId="168" fontId="7" fillId="0" borderId="4" xfId="3" applyNumberFormat="1" applyFont="1" applyFill="1" applyBorder="1" applyAlignment="1">
      <alignment horizontal="right" vertical="center" wrapText="1"/>
    </xf>
    <xf numFmtId="168" fontId="4" fillId="0" borderId="7" xfId="1" applyNumberFormat="1" applyFont="1" applyBorder="1" applyAlignment="1">
      <alignment horizontal="right" vertical="center" wrapText="1"/>
    </xf>
    <xf numFmtId="168" fontId="4" fillId="0" borderId="3" xfId="1" applyNumberFormat="1" applyFont="1" applyBorder="1" applyAlignment="1">
      <alignment horizontal="right" vertical="center" wrapText="1"/>
    </xf>
    <xf numFmtId="0" fontId="0" fillId="0" borderId="4" xfId="3" applyFont="1" applyBorder="1" applyAlignment="1">
      <alignment horizontal="right"/>
    </xf>
    <xf numFmtId="3" fontId="2" fillId="0" borderId="0" xfId="3" applyNumberFormat="1" applyFont="1"/>
    <xf numFmtId="3" fontId="2" fillId="0" borderId="4" xfId="3" applyNumberFormat="1" applyFont="1" applyBorder="1"/>
    <xf numFmtId="3" fontId="2" fillId="0" borderId="0" xfId="3" applyNumberFormat="1" applyFont="1" applyFill="1"/>
    <xf numFmtId="3" fontId="7" fillId="0" borderId="4" xfId="3" applyNumberFormat="1" applyFont="1" applyFill="1" applyBorder="1"/>
    <xf numFmtId="168" fontId="7" fillId="0" borderId="4" xfId="3" applyNumberFormat="1" applyFont="1" applyBorder="1" applyAlignment="1">
      <alignment horizontal="right" wrapText="1"/>
    </xf>
    <xf numFmtId="3" fontId="2" fillId="0" borderId="4" xfId="3" applyNumberFormat="1" applyFont="1" applyBorder="1" applyAlignment="1">
      <alignment horizontal="right" wrapText="1"/>
    </xf>
    <xf numFmtId="3" fontId="2" fillId="0" borderId="0" xfId="3" applyNumberFormat="1" applyFont="1" applyAlignment="1"/>
    <xf numFmtId="169" fontId="2" fillId="0" borderId="0" xfId="3" applyNumberFormat="1" applyFont="1" applyFill="1" applyBorder="1" applyAlignment="1">
      <alignment horizontal="right" vertical="center" wrapText="1"/>
    </xf>
    <xf numFmtId="0" fontId="10" fillId="0" borderId="3" xfId="3" applyFont="1" applyFill="1" applyBorder="1" applyAlignment="1">
      <alignment horizontal="left"/>
    </xf>
    <xf numFmtId="0" fontId="10" fillId="0" borderId="3" xfId="3" applyFont="1" applyFill="1" applyBorder="1" applyAlignment="1">
      <alignment horizontal="left" wrapText="1"/>
    </xf>
    <xf numFmtId="49" fontId="7" fillId="0" borderId="4" xfId="3" applyNumberFormat="1" applyFont="1" applyFill="1" applyBorder="1" applyAlignment="1">
      <alignment horizontal="left" vertical="center" wrapText="1"/>
    </xf>
    <xf numFmtId="0" fontId="9" fillId="0" borderId="9" xfId="3" applyFont="1" applyBorder="1" applyAlignment="1">
      <alignment vertical="center" wrapText="1"/>
    </xf>
    <xf numFmtId="0" fontId="9" fillId="0" borderId="0" xfId="3" applyFont="1" applyAlignment="1">
      <alignment vertical="center"/>
    </xf>
    <xf numFmtId="0" fontId="0" fillId="0" borderId="0" xfId="3" applyFont="1" applyAlignment="1">
      <alignment vertical="center"/>
    </xf>
    <xf numFmtId="0" fontId="20" fillId="0" borderId="0" xfId="3" applyFont="1" applyAlignment="1">
      <alignment vertical="center"/>
    </xf>
    <xf numFmtId="0" fontId="22" fillId="0" borderId="9" xfId="3" applyFont="1" applyBorder="1" applyAlignment="1">
      <alignment vertical="center" wrapText="1"/>
    </xf>
    <xf numFmtId="0" fontId="19" fillId="0" borderId="0" xfId="3" applyFont="1" applyAlignment="1">
      <alignment vertical="center"/>
    </xf>
    <xf numFmtId="0" fontId="21" fillId="0" borderId="0" xfId="3" applyFont="1" applyAlignment="1">
      <alignment vertical="center"/>
    </xf>
    <xf numFmtId="4" fontId="2" fillId="0" borderId="0" xfId="3" applyNumberFormat="1" applyFont="1"/>
    <xf numFmtId="168" fontId="2" fillId="0" borderId="0" xfId="3" applyNumberFormat="1" applyFont="1" applyFill="1"/>
    <xf numFmtId="0" fontId="32" fillId="0" borderId="0" xfId="3" applyFont="1" applyAlignment="1">
      <alignment horizontal="left"/>
    </xf>
    <xf numFmtId="0" fontId="32" fillId="0" borderId="0" xfId="3" applyFont="1"/>
    <xf numFmtId="0" fontId="32" fillId="0" borderId="0" xfId="3" applyFont="1" applyBorder="1" applyAlignment="1"/>
    <xf numFmtId="0" fontId="32" fillId="0" borderId="0" xfId="3" applyFont="1" applyFill="1" applyAlignment="1">
      <alignment horizontal="left"/>
    </xf>
    <xf numFmtId="0" fontId="32" fillId="0" borderId="0" xfId="3" applyFont="1" applyBorder="1"/>
    <xf numFmtId="0" fontId="32" fillId="0" borderId="0" xfId="3" applyFont="1" applyAlignment="1"/>
    <xf numFmtId="3" fontId="5" fillId="0" borderId="0" xfId="3" applyNumberFormat="1" applyFont="1" applyFill="1"/>
    <xf numFmtId="3" fontId="4" fillId="0" borderId="0" xfId="3" applyNumberFormat="1" applyFont="1" applyFill="1" applyBorder="1" applyAlignment="1">
      <alignment horizontal="right" wrapText="1"/>
    </xf>
    <xf numFmtId="3" fontId="0" fillId="0" borderId="0" xfId="3" applyNumberFormat="1" applyFont="1" applyAlignment="1"/>
    <xf numFmtId="0" fontId="2" fillId="0" borderId="0" xfId="3" applyFont="1" applyAlignment="1"/>
    <xf numFmtId="168" fontId="7" fillId="0" borderId="0" xfId="3" applyNumberFormat="1" applyFont="1" applyBorder="1" applyAlignment="1">
      <alignment horizontal="right" wrapText="1"/>
    </xf>
    <xf numFmtId="0" fontId="4" fillId="0" borderId="0" xfId="3" applyFont="1" applyFill="1" applyBorder="1" applyAlignment="1">
      <alignment wrapText="1"/>
    </xf>
    <xf numFmtId="49" fontId="4" fillId="0" borderId="0" xfId="3" applyNumberFormat="1" applyFont="1" applyFill="1" applyAlignment="1">
      <alignment wrapText="1"/>
    </xf>
    <xf numFmtId="49" fontId="4" fillId="0" borderId="0" xfId="3" applyNumberFormat="1" applyFont="1" applyFill="1" applyBorder="1" applyAlignment="1">
      <alignment wrapText="1"/>
    </xf>
    <xf numFmtId="3" fontId="4" fillId="0" borderId="0" xfId="3" applyNumberFormat="1" applyFont="1" applyAlignment="1">
      <alignment horizontal="right"/>
    </xf>
    <xf numFmtId="0" fontId="0" fillId="0" borderId="0" xfId="0" applyAlignment="1">
      <alignment vertical="center"/>
    </xf>
    <xf numFmtId="168" fontId="2" fillId="0" borderId="0" xfId="3" applyNumberFormat="1" applyFont="1" applyFill="1" applyAlignment="1">
      <alignment horizontal="right"/>
    </xf>
    <xf numFmtId="168" fontId="2" fillId="0" borderId="0" xfId="3" applyNumberFormat="1" applyFont="1" applyFill="1" applyBorder="1" applyAlignment="1">
      <alignment horizontal="right"/>
    </xf>
    <xf numFmtId="168" fontId="2" fillId="0" borderId="3" xfId="3" applyNumberFormat="1" applyFont="1" applyFill="1" applyBorder="1" applyAlignment="1">
      <alignment horizontal="right"/>
    </xf>
    <xf numFmtId="168" fontId="4" fillId="0" borderId="3" xfId="3" applyNumberFormat="1" applyFont="1" applyFill="1" applyBorder="1" applyAlignment="1">
      <alignment horizontal="right" wrapText="1"/>
    </xf>
    <xf numFmtId="168" fontId="4" fillId="0" borderId="0" xfId="3" applyNumberFormat="1" applyFont="1" applyFill="1" applyAlignment="1">
      <alignment horizontal="right"/>
    </xf>
    <xf numFmtId="168" fontId="7" fillId="0" borderId="4" xfId="3" applyNumberFormat="1" applyFont="1" applyFill="1" applyBorder="1" applyAlignment="1">
      <alignment horizontal="right"/>
    </xf>
    <xf numFmtId="3" fontId="0" fillId="0" borderId="0" xfId="0" applyNumberFormat="1"/>
    <xf numFmtId="168" fontId="4" fillId="0" borderId="0" xfId="1" applyNumberFormat="1" applyFont="1" applyFill="1" applyBorder="1" applyAlignment="1">
      <alignment horizontal="right" vertical="center" wrapText="1"/>
    </xf>
    <xf numFmtId="167" fontId="10" fillId="0" borderId="3" xfId="1" applyNumberFormat="1" applyFont="1" applyFill="1" applyBorder="1" applyAlignment="1">
      <alignment horizontal="right" vertical="center" wrapText="1"/>
    </xf>
    <xf numFmtId="168" fontId="4" fillId="0" borderId="7" xfId="1" applyNumberFormat="1" applyFont="1" applyFill="1" applyBorder="1" applyAlignment="1">
      <alignment horizontal="right" vertical="center" wrapText="1"/>
    </xf>
    <xf numFmtId="3" fontId="2" fillId="0" borderId="0" xfId="3" applyNumberFormat="1" applyFont="1" applyFill="1" applyAlignment="1">
      <alignment horizontal="right"/>
    </xf>
    <xf numFmtId="3" fontId="4" fillId="0" borderId="0" xfId="3" applyNumberFormat="1" applyFont="1" applyFill="1" applyAlignment="1">
      <alignment horizontal="right"/>
    </xf>
    <xf numFmtId="3" fontId="2" fillId="0" borderId="3" xfId="3" applyNumberFormat="1" applyFont="1" applyFill="1" applyBorder="1" applyAlignment="1">
      <alignment horizontal="right"/>
    </xf>
    <xf numFmtId="3" fontId="2" fillId="0" borderId="0" xfId="3" applyNumberFormat="1" applyFont="1" applyFill="1" applyAlignment="1"/>
    <xf numFmtId="0" fontId="6" fillId="0" borderId="0" xfId="3" applyFont="1" applyBorder="1" applyAlignment="1">
      <alignment horizontal="left"/>
    </xf>
    <xf numFmtId="168" fontId="2" fillId="0" borderId="3" xfId="3" applyNumberFormat="1" applyFont="1" applyBorder="1" applyAlignment="1">
      <alignment horizontal="right"/>
    </xf>
    <xf numFmtId="3" fontId="4" fillId="0" borderId="0" xfId="3" applyNumberFormat="1" applyFont="1" applyBorder="1" applyAlignment="1">
      <alignment horizontal="right" wrapText="1"/>
    </xf>
    <xf numFmtId="0" fontId="4" fillId="0" borderId="0" xfId="3" applyFont="1" applyBorder="1" applyAlignment="1">
      <alignment horizontal="left" vertical="top" wrapText="1"/>
    </xf>
    <xf numFmtId="0" fontId="2" fillId="0" borderId="0" xfId="3" applyFont="1" applyBorder="1" applyAlignment="1"/>
    <xf numFmtId="0" fontId="2" fillId="0" borderId="0" xfId="3" applyFont="1" applyBorder="1" applyAlignment="1">
      <alignment wrapText="1"/>
    </xf>
    <xf numFmtId="3" fontId="2" fillId="0" borderId="0" xfId="3" applyNumberFormat="1" applyFont="1" applyFill="1" applyBorder="1" applyAlignment="1">
      <alignment horizontal="right" vertical="center"/>
    </xf>
    <xf numFmtId="0" fontId="2" fillId="0" borderId="0" xfId="3" applyFont="1" applyBorder="1" applyAlignment="1">
      <alignment horizontal="left" vertical="top"/>
    </xf>
    <xf numFmtId="3" fontId="2" fillId="0" borderId="3" xfId="3" applyNumberFormat="1" applyFont="1" applyFill="1" applyBorder="1" applyAlignment="1">
      <alignment horizontal="right" vertical="center"/>
    </xf>
    <xf numFmtId="0" fontId="9" fillId="0" borderId="10" xfId="3" applyFont="1" applyBorder="1" applyAlignment="1">
      <alignment vertical="center" wrapText="1"/>
    </xf>
    <xf numFmtId="0" fontId="9" fillId="0" borderId="11" xfId="3" applyFont="1" applyBorder="1" applyAlignment="1">
      <alignment vertical="center" wrapText="1"/>
    </xf>
    <xf numFmtId="0" fontId="22" fillId="0" borderId="10" xfId="3" applyFont="1" applyBorder="1" applyAlignment="1">
      <alignment vertical="center" wrapText="1"/>
    </xf>
    <xf numFmtId="0" fontId="5" fillId="0" borderId="9" xfId="3" applyFont="1" applyBorder="1" applyAlignment="1">
      <alignment vertical="center" wrapText="1"/>
    </xf>
    <xf numFmtId="49" fontId="2" fillId="0" borderId="4" xfId="3" applyNumberFormat="1" applyFont="1" applyBorder="1"/>
    <xf numFmtId="49" fontId="3" fillId="0" borderId="4" xfId="3" applyNumberFormat="1" applyFont="1" applyBorder="1"/>
    <xf numFmtId="49" fontId="2" fillId="0" borderId="0" xfId="3" applyNumberFormat="1" applyFont="1" applyBorder="1" applyAlignment="1"/>
    <xf numFmtId="0" fontId="9" fillId="0" borderId="0" xfId="0" applyFont="1" applyAlignment="1">
      <alignment vertical="center"/>
    </xf>
    <xf numFmtId="3" fontId="34" fillId="0" borderId="7" xfId="3" applyNumberFormat="1" applyFont="1" applyBorder="1" applyAlignment="1">
      <alignment horizontal="right" vertical="top"/>
    </xf>
    <xf numFmtId="3" fontId="34" fillId="0" borderId="0" xfId="3" applyNumberFormat="1" applyFont="1" applyBorder="1" applyAlignment="1">
      <alignment horizontal="right" vertical="top"/>
    </xf>
    <xf numFmtId="3" fontId="34" fillId="0" borderId="3" xfId="3" applyNumberFormat="1" applyFont="1" applyBorder="1" applyAlignment="1">
      <alignment horizontal="right" vertical="top"/>
    </xf>
    <xf numFmtId="166" fontId="4" fillId="0" borderId="0" xfId="5" applyNumberFormat="1" applyFont="1" applyFill="1" applyBorder="1" applyProtection="1">
      <protection locked="0"/>
    </xf>
    <xf numFmtId="166" fontId="7" fillId="0" borderId="4" xfId="5" applyNumberFormat="1" applyFont="1" applyFill="1" applyBorder="1" applyProtection="1">
      <protection locked="0"/>
    </xf>
    <xf numFmtId="166" fontId="10" fillId="0" borderId="0" xfId="3" applyNumberFormat="1" applyFont="1" applyBorder="1"/>
    <xf numFmtId="0" fontId="35" fillId="0" borderId="0" xfId="3" applyFont="1"/>
    <xf numFmtId="3" fontId="35" fillId="0" borderId="0" xfId="3" applyNumberFormat="1" applyFont="1" applyAlignment="1"/>
    <xf numFmtId="0" fontId="9" fillId="0" borderId="0" xfId="3" applyFont="1" applyAlignment="1">
      <alignment horizontal="left" vertical="top" wrapText="1" indent="2"/>
    </xf>
    <xf numFmtId="0" fontId="9" fillId="0" borderId="0" xfId="3" applyFont="1" applyAlignment="1">
      <alignment horizontal="right" vertical="top"/>
    </xf>
    <xf numFmtId="0" fontId="28" fillId="0" borderId="0" xfId="3" applyFont="1" applyAlignment="1">
      <alignment horizontal="center"/>
    </xf>
    <xf numFmtId="0" fontId="27" fillId="0" borderId="0" xfId="3" applyFont="1" applyAlignment="1">
      <alignment horizontal="center"/>
    </xf>
    <xf numFmtId="0" fontId="5" fillId="0" borderId="0" xfId="3" applyFont="1" applyAlignment="1">
      <alignment horizontal="left" vertical="center" wrapText="1"/>
    </xf>
    <xf numFmtId="0" fontId="9" fillId="0" borderId="0" xfId="3" applyFont="1" applyAlignment="1">
      <alignment horizontal="left" vertical="center" wrapText="1"/>
    </xf>
    <xf numFmtId="0" fontId="9" fillId="0" borderId="0" xfId="3" applyFont="1" applyAlignment="1">
      <alignment horizontal="left" vertical="top" wrapText="1"/>
    </xf>
    <xf numFmtId="0" fontId="9" fillId="0" borderId="0" xfId="3" applyFont="1" applyAlignment="1">
      <alignment horizontal="left" wrapText="1"/>
    </xf>
    <xf numFmtId="0" fontId="32" fillId="0" borderId="0" xfId="3" applyFont="1" applyBorder="1" applyAlignment="1">
      <alignment wrapText="1"/>
    </xf>
    <xf numFmtId="3" fontId="7" fillId="0" borderId="4" xfId="3" applyNumberFormat="1" applyFont="1" applyBorder="1" applyAlignment="1">
      <alignment horizontal="center"/>
    </xf>
    <xf numFmtId="0" fontId="4" fillId="0" borderId="0" xfId="3" applyFont="1" applyBorder="1" applyAlignment="1">
      <alignment horizontal="left" wrapText="1"/>
    </xf>
    <xf numFmtId="0" fontId="10" fillId="0" borderId="4" xfId="3" applyFont="1" applyBorder="1" applyAlignment="1">
      <alignment horizontal="center" wrapText="1"/>
    </xf>
    <xf numFmtId="3" fontId="10" fillId="0" borderId="3" xfId="3" applyNumberFormat="1" applyFont="1" applyBorder="1" applyAlignment="1">
      <alignment horizontal="center"/>
    </xf>
    <xf numFmtId="3" fontId="7" fillId="0" borderId="3" xfId="3" applyNumberFormat="1" applyFont="1" applyBorder="1" applyAlignment="1">
      <alignment horizontal="center"/>
    </xf>
    <xf numFmtId="0" fontId="10" fillId="0" borderId="4" xfId="3" applyFont="1" applyFill="1" applyBorder="1" applyAlignment="1">
      <alignment horizontal="center" wrapText="1"/>
    </xf>
    <xf numFmtId="3" fontId="10" fillId="0" borderId="3" xfId="3" applyNumberFormat="1" applyFont="1" applyFill="1" applyBorder="1" applyAlignment="1">
      <alignment horizontal="center" wrapText="1"/>
    </xf>
    <xf numFmtId="3" fontId="7" fillId="0" borderId="4" xfId="3" applyNumberFormat="1" applyFont="1" applyFill="1" applyBorder="1" applyAlignment="1">
      <alignment horizontal="center" wrapText="1"/>
    </xf>
    <xf numFmtId="0" fontId="10" fillId="0" borderId="4" xfId="3" applyFont="1" applyBorder="1" applyAlignment="1">
      <alignment horizontal="center"/>
    </xf>
    <xf numFmtId="0" fontId="10" fillId="0" borderId="3" xfId="3" applyFont="1" applyBorder="1" applyAlignment="1">
      <alignment horizontal="center" wrapText="1"/>
    </xf>
    <xf numFmtId="0" fontId="4" fillId="0" borderId="0" xfId="3" applyFont="1" applyBorder="1" applyAlignment="1">
      <alignment horizontal="left"/>
    </xf>
    <xf numFmtId="0" fontId="10" fillId="0" borderId="3" xfId="3" applyFont="1" applyFill="1" applyBorder="1" applyAlignment="1">
      <alignment horizontal="center" wrapText="1"/>
    </xf>
    <xf numFmtId="0" fontId="4" fillId="0" borderId="4" xfId="3" applyFont="1" applyBorder="1" applyAlignment="1">
      <alignment horizontal="center" wrapText="1"/>
    </xf>
    <xf numFmtId="0" fontId="32" fillId="0" borderId="0" xfId="3" applyFont="1" applyFill="1" applyBorder="1" applyAlignment="1">
      <alignment wrapText="1"/>
    </xf>
    <xf numFmtId="0" fontId="2" fillId="0" borderId="0" xfId="3" applyFont="1" applyBorder="1" applyAlignment="1">
      <alignment horizontal="left" vertical="top" wrapText="1"/>
    </xf>
    <xf numFmtId="0" fontId="4" fillId="0" borderId="0" xfId="3" applyFont="1" applyBorder="1" applyAlignment="1">
      <alignment horizontal="left" vertical="top" wrapText="1"/>
    </xf>
    <xf numFmtId="3" fontId="10" fillId="0" borderId="4" xfId="3" applyNumberFormat="1" applyFont="1" applyFill="1" applyBorder="1" applyAlignment="1">
      <alignment horizontal="center" wrapText="1"/>
    </xf>
    <xf numFmtId="0" fontId="32" fillId="0" borderId="0" xfId="3" applyFont="1" applyBorder="1" applyAlignment="1">
      <alignment horizontal="left" vertical="center" wrapText="1"/>
    </xf>
    <xf numFmtId="0" fontId="7" fillId="0" borderId="4" xfId="3" applyFont="1" applyFill="1" applyBorder="1" applyAlignment="1">
      <alignment horizontal="center"/>
    </xf>
    <xf numFmtId="0" fontId="2" fillId="0" borderId="0" xfId="3" applyFont="1" applyBorder="1" applyAlignment="1">
      <alignment horizontal="left" vertical="center" wrapText="1"/>
    </xf>
    <xf numFmtId="0" fontId="4" fillId="0" borderId="0" xfId="3" applyFont="1" applyBorder="1" applyAlignment="1">
      <alignment horizontal="left" vertical="center" wrapText="1"/>
    </xf>
    <xf numFmtId="0" fontId="7" fillId="0" borderId="7" xfId="3" applyFont="1" applyFill="1" applyBorder="1" applyAlignment="1">
      <alignment horizontal="center"/>
    </xf>
    <xf numFmtId="0" fontId="10" fillId="0" borderId="3" xfId="3" applyFont="1" applyFill="1" applyBorder="1" applyAlignment="1">
      <alignment horizontal="center"/>
    </xf>
    <xf numFmtId="0" fontId="32" fillId="0" borderId="0" xfId="3" applyFont="1" applyFill="1" applyAlignment="1">
      <alignment horizontal="left" vertical="center" wrapText="1"/>
    </xf>
    <xf numFmtId="0" fontId="32" fillId="0" borderId="0" xfId="3" applyFont="1" applyFill="1" applyBorder="1" applyAlignment="1">
      <alignment horizontal="left" vertical="center" wrapText="1"/>
    </xf>
  </cellXfs>
  <cellStyles count="7">
    <cellStyle name="Comma" xfId="1" builtinId="3"/>
    <cellStyle name="Hyperlink" xfId="2" builtinId="8"/>
    <cellStyle name="Microsoft Excel found an error in the formula you entered. Do you want to accept the correction proposed below?_x000a__x000a_|_x000a__x000a_• To accept the correction, click Yes._x000a_• To close this message and correct the formula yourself, click No." xfId="3"/>
    <cellStyle name="Normal" xfId="0" builtinId="0"/>
    <cellStyle name="Normal_A20" xfId="4"/>
    <cellStyle name="Normal_ROGS ancillary" xfId="5"/>
    <cellStyle name="Percent" xfId="6"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628650</xdr:colOff>
      <xdr:row>2</xdr:row>
      <xdr:rowOff>342900</xdr:rowOff>
    </xdr:from>
    <xdr:to>
      <xdr:col>5</xdr:col>
      <xdr:colOff>352425</xdr:colOff>
      <xdr:row>7</xdr:row>
      <xdr:rowOff>314325</xdr:rowOff>
    </xdr:to>
    <xdr:pic>
      <xdr:nvPicPr>
        <xdr:cNvPr id="1165"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09650" y="1104900"/>
          <a:ext cx="4105275" cy="1876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indexed="43"/>
  </sheetPr>
  <dimension ref="B1:H20"/>
  <sheetViews>
    <sheetView tabSelected="1" workbookViewId="0"/>
  </sheetViews>
  <sheetFormatPr defaultColWidth="13.7109375" defaultRowHeight="30" customHeight="1" x14ac:dyDescent="0.2"/>
  <cols>
    <col min="1" max="1" width="5.7109375" customWidth="1"/>
    <col min="2" max="6" width="16.42578125" customWidth="1"/>
    <col min="7" max="7" width="5.7109375" customWidth="1"/>
    <col min="8" max="8" width="12.85546875" customWidth="1"/>
  </cols>
  <sheetData>
    <row r="1" spans="2:8" ht="30" customHeight="1" x14ac:dyDescent="0.3">
      <c r="B1" s="130" t="s">
        <v>44</v>
      </c>
    </row>
    <row r="2" spans="2:8" ht="30" customHeight="1" x14ac:dyDescent="0.3">
      <c r="B2" s="130"/>
    </row>
    <row r="3" spans="2:8" ht="30" customHeight="1" x14ac:dyDescent="0.3">
      <c r="B3" s="130"/>
    </row>
    <row r="4" spans="2:8" ht="30" customHeight="1" x14ac:dyDescent="0.4">
      <c r="B4" s="228"/>
    </row>
    <row r="5" spans="2:8" ht="30" customHeight="1" x14ac:dyDescent="0.4">
      <c r="B5" s="228"/>
    </row>
    <row r="6" spans="2:8" ht="30" customHeight="1" x14ac:dyDescent="0.4">
      <c r="B6" s="228"/>
    </row>
    <row r="7" spans="2:8" ht="30" customHeight="1" x14ac:dyDescent="0.4">
      <c r="B7" s="228"/>
    </row>
    <row r="8" spans="2:8" ht="30" customHeight="1" x14ac:dyDescent="0.4">
      <c r="B8" s="228"/>
    </row>
    <row r="9" spans="2:8" ht="100.5" customHeight="1" x14ac:dyDescent="0.4">
      <c r="B9" s="228"/>
    </row>
    <row r="10" spans="2:8" ht="30" customHeight="1" x14ac:dyDescent="0.4">
      <c r="B10" s="326" t="s">
        <v>68</v>
      </c>
      <c r="C10" s="326"/>
      <c r="D10" s="326"/>
      <c r="E10" s="326"/>
      <c r="F10" s="326"/>
      <c r="G10" s="231"/>
      <c r="H10" s="231"/>
    </row>
    <row r="11" spans="2:8" ht="30" customHeight="1" x14ac:dyDescent="0.4">
      <c r="B11" s="326" t="s">
        <v>23</v>
      </c>
      <c r="C11" s="326"/>
      <c r="D11" s="326"/>
      <c r="E11" s="326"/>
      <c r="F11" s="326"/>
      <c r="G11" s="231"/>
      <c r="H11" s="231"/>
    </row>
    <row r="12" spans="2:8" ht="30" customHeight="1" x14ac:dyDescent="0.4">
      <c r="B12" s="326" t="s">
        <v>514</v>
      </c>
      <c r="C12" s="326"/>
      <c r="D12" s="326"/>
      <c r="E12" s="326"/>
      <c r="F12" s="326"/>
      <c r="G12" s="231"/>
      <c r="H12" s="231"/>
    </row>
    <row r="13" spans="2:8" ht="30" customHeight="1" x14ac:dyDescent="0.4">
      <c r="B13" s="228"/>
    </row>
    <row r="14" spans="2:8" ht="30" customHeight="1" x14ac:dyDescent="0.2">
      <c r="B14" s="229"/>
    </row>
    <row r="15" spans="2:8" ht="30" customHeight="1" x14ac:dyDescent="0.2">
      <c r="B15" s="229"/>
    </row>
    <row r="16" spans="2:8" ht="30" customHeight="1" x14ac:dyDescent="0.2">
      <c r="B16" s="229"/>
    </row>
    <row r="17" spans="2:8" ht="30" customHeight="1" x14ac:dyDescent="0.2">
      <c r="B17" s="229"/>
    </row>
    <row r="18" spans="2:8" ht="30" customHeight="1" x14ac:dyDescent="0.2">
      <c r="B18" s="229"/>
    </row>
    <row r="19" spans="2:8" ht="30" customHeight="1" x14ac:dyDescent="0.25">
      <c r="B19" s="230"/>
    </row>
    <row r="20" spans="2:8" ht="30" customHeight="1" x14ac:dyDescent="0.25">
      <c r="B20" s="327" t="s">
        <v>590</v>
      </c>
      <c r="C20" s="327"/>
      <c r="D20" s="327"/>
      <c r="E20" s="327"/>
      <c r="F20" s="327"/>
      <c r="G20" s="232"/>
      <c r="H20" s="232"/>
    </row>
  </sheetData>
  <mergeCells count="4">
    <mergeCell ref="B10:F10"/>
    <mergeCell ref="B11:F11"/>
    <mergeCell ref="B12:F12"/>
    <mergeCell ref="B20:F20"/>
  </mergeCells>
  <phoneticPr fontId="2" type="noConversion"/>
  <pageMargins left="0.47244094488188981" right="0.47244094488188981" top="0.74803149606299213" bottom="0.47244094488188981" header="0.31496062992125984" footer="0.31496062992125984"/>
  <pageSetup paperSize="9"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3"/>
  <sheetViews>
    <sheetView workbookViewId="0">
      <selection activeCell="A2" sqref="A2"/>
    </sheetView>
  </sheetViews>
  <sheetFormatPr defaultRowHeight="12.75" x14ac:dyDescent="0.2"/>
  <cols>
    <col min="1" max="1" width="26" style="11" customWidth="1"/>
    <col min="2" max="9" width="9.7109375" style="12" customWidth="1"/>
    <col min="10" max="10" width="9.7109375" style="13" customWidth="1"/>
    <col min="11" max="16384" width="9.140625" style="10"/>
  </cols>
  <sheetData>
    <row r="1" spans="1:14" ht="15" x14ac:dyDescent="0.25">
      <c r="A1" s="332" t="s">
        <v>551</v>
      </c>
      <c r="B1" s="332"/>
      <c r="C1" s="332"/>
      <c r="D1" s="332"/>
      <c r="E1" s="332"/>
      <c r="F1" s="332"/>
      <c r="G1" s="332"/>
      <c r="H1" s="332"/>
      <c r="I1" s="332"/>
      <c r="J1" s="332"/>
    </row>
    <row r="2" spans="1:14" ht="15" x14ac:dyDescent="0.3">
      <c r="A2" s="56"/>
      <c r="B2" s="56"/>
      <c r="C2" s="56"/>
      <c r="D2" s="56"/>
      <c r="E2" s="56"/>
      <c r="F2" s="56"/>
      <c r="G2" s="56"/>
      <c r="H2" s="56"/>
      <c r="I2" s="56"/>
      <c r="J2" s="56"/>
    </row>
    <row r="3" spans="1:14" x14ac:dyDescent="0.2">
      <c r="A3" s="63"/>
      <c r="B3" s="79" t="s">
        <v>106</v>
      </c>
      <c r="C3" s="79" t="s">
        <v>254</v>
      </c>
      <c r="D3" s="79" t="s">
        <v>255</v>
      </c>
      <c r="E3" s="79" t="s">
        <v>123</v>
      </c>
      <c r="F3" s="79" t="s">
        <v>122</v>
      </c>
      <c r="G3" s="79" t="s">
        <v>256</v>
      </c>
      <c r="H3" s="79" t="s">
        <v>125</v>
      </c>
      <c r="I3" s="79" t="s">
        <v>124</v>
      </c>
      <c r="J3" s="79" t="s">
        <v>257</v>
      </c>
    </row>
    <row r="4" spans="1:14" ht="18" customHeight="1" x14ac:dyDescent="0.2">
      <c r="A4" s="188" t="s">
        <v>299</v>
      </c>
      <c r="B4" s="342" t="s">
        <v>266</v>
      </c>
      <c r="C4" s="342"/>
      <c r="D4" s="342"/>
      <c r="E4" s="342"/>
      <c r="F4" s="342"/>
      <c r="G4" s="342"/>
      <c r="H4" s="342"/>
      <c r="I4" s="342"/>
      <c r="J4" s="342"/>
    </row>
    <row r="5" spans="1:14" x14ac:dyDescent="0.2">
      <c r="A5" s="63" t="s">
        <v>142</v>
      </c>
      <c r="B5" s="301">
        <v>231885.00104599999</v>
      </c>
      <c r="C5" s="301">
        <v>233903.00078599999</v>
      </c>
      <c r="D5" s="301">
        <v>168392.99995</v>
      </c>
      <c r="E5" s="301">
        <v>62190.000053999996</v>
      </c>
      <c r="F5" s="301">
        <v>86126.999953000006</v>
      </c>
      <c r="G5" s="301">
        <v>26654.000177000002</v>
      </c>
      <c r="H5" s="301">
        <v>11576</v>
      </c>
      <c r="I5" s="301">
        <v>2124.0000490000002</v>
      </c>
      <c r="J5" s="276">
        <v>822852.00201499986</v>
      </c>
      <c r="L5" s="275"/>
      <c r="N5" s="275"/>
    </row>
    <row r="6" spans="1:14" x14ac:dyDescent="0.2">
      <c r="A6" s="63" t="s">
        <v>147</v>
      </c>
      <c r="B6" s="301">
        <v>4988.0000040000004</v>
      </c>
      <c r="C6" s="301">
        <v>10198.000061000001</v>
      </c>
      <c r="D6" s="301">
        <v>1690.9999969999999</v>
      </c>
      <c r="E6" s="301">
        <v>1964</v>
      </c>
      <c r="F6" s="301">
        <v>3681</v>
      </c>
      <c r="G6" s="301">
        <v>194.000001</v>
      </c>
      <c r="H6" s="301">
        <v>217</v>
      </c>
      <c r="I6" s="301">
        <v>24</v>
      </c>
      <c r="J6" s="276">
        <v>22957.000062999999</v>
      </c>
      <c r="L6" s="275"/>
      <c r="N6" s="275"/>
    </row>
    <row r="7" spans="1:14" x14ac:dyDescent="0.2">
      <c r="A7" s="63" t="s">
        <v>145</v>
      </c>
      <c r="B7" s="301">
        <v>4137</v>
      </c>
      <c r="C7" s="301">
        <v>6351.0000179999997</v>
      </c>
      <c r="D7" s="301">
        <v>624</v>
      </c>
      <c r="E7" s="301">
        <v>188</v>
      </c>
      <c r="F7" s="301">
        <v>2057</v>
      </c>
      <c r="G7" s="276">
        <v>137</v>
      </c>
      <c r="H7" s="276">
        <v>94</v>
      </c>
      <c r="I7" s="276">
        <v>38</v>
      </c>
      <c r="J7" s="276">
        <v>13626.000017999999</v>
      </c>
      <c r="L7" s="275"/>
      <c r="N7" s="275"/>
    </row>
    <row r="8" spans="1:14" x14ac:dyDescent="0.2">
      <c r="A8" s="63" t="s">
        <v>139</v>
      </c>
      <c r="B8" s="301">
        <v>3489.0000009999999</v>
      </c>
      <c r="C8" s="301">
        <v>1492.000008</v>
      </c>
      <c r="D8" s="301">
        <v>147</v>
      </c>
      <c r="E8" s="301">
        <v>99</v>
      </c>
      <c r="F8" s="301">
        <v>253</v>
      </c>
      <c r="G8" s="276" t="s">
        <v>478</v>
      </c>
      <c r="H8" s="276">
        <v>34</v>
      </c>
      <c r="I8" s="276" t="s">
        <v>478</v>
      </c>
      <c r="J8" s="276">
        <v>5514.0000089999994</v>
      </c>
      <c r="L8" s="275"/>
      <c r="N8" s="275"/>
    </row>
    <row r="9" spans="1:14" x14ac:dyDescent="0.2">
      <c r="A9" s="63" t="s">
        <v>140</v>
      </c>
      <c r="B9" s="301">
        <v>2331</v>
      </c>
      <c r="C9" s="301">
        <v>1175.000002</v>
      </c>
      <c r="D9" s="301">
        <v>404</v>
      </c>
      <c r="E9" s="301">
        <v>265</v>
      </c>
      <c r="F9" s="301">
        <v>219</v>
      </c>
      <c r="G9" s="276">
        <v>37</v>
      </c>
      <c r="H9" s="276">
        <v>86</v>
      </c>
      <c r="I9" s="276">
        <v>10.000000999999999</v>
      </c>
      <c r="J9" s="276">
        <v>4527.0000030000001</v>
      </c>
      <c r="L9" s="275"/>
      <c r="N9" s="275"/>
    </row>
    <row r="10" spans="1:14" x14ac:dyDescent="0.2">
      <c r="A10" s="63" t="s">
        <v>158</v>
      </c>
      <c r="B10" s="301">
        <v>1218</v>
      </c>
      <c r="C10" s="301">
        <v>1540.000002</v>
      </c>
      <c r="D10" s="301">
        <v>190.00000199999999</v>
      </c>
      <c r="E10" s="301">
        <v>189.000001</v>
      </c>
      <c r="F10" s="301">
        <v>438</v>
      </c>
      <c r="G10" s="276" t="s">
        <v>478</v>
      </c>
      <c r="H10" s="276">
        <v>36</v>
      </c>
      <c r="I10" s="276">
        <v>5</v>
      </c>
      <c r="J10" s="276">
        <v>3616.0000049999994</v>
      </c>
      <c r="L10" s="275"/>
      <c r="N10" s="275"/>
    </row>
    <row r="11" spans="1:14" x14ac:dyDescent="0.2">
      <c r="A11" s="63" t="s">
        <v>155</v>
      </c>
      <c r="B11" s="301">
        <v>1506</v>
      </c>
      <c r="C11" s="301">
        <v>818.00000299999999</v>
      </c>
      <c r="D11" s="301">
        <v>378.00000199999999</v>
      </c>
      <c r="E11" s="301">
        <v>135</v>
      </c>
      <c r="F11" s="301">
        <v>149</v>
      </c>
      <c r="G11" s="276">
        <v>19</v>
      </c>
      <c r="H11" s="276">
        <v>131</v>
      </c>
      <c r="I11" s="276" t="s">
        <v>478</v>
      </c>
      <c r="J11" s="276">
        <v>3136.0000049999999</v>
      </c>
      <c r="L11" s="275"/>
      <c r="N11" s="275"/>
    </row>
    <row r="12" spans="1:14" x14ac:dyDescent="0.2">
      <c r="A12" s="63" t="s">
        <v>141</v>
      </c>
      <c r="B12" s="301">
        <v>746.00000199999999</v>
      </c>
      <c r="C12" s="301">
        <v>1159.0000050000001</v>
      </c>
      <c r="D12" s="301">
        <v>181.000001</v>
      </c>
      <c r="E12" s="301">
        <v>218</v>
      </c>
      <c r="F12" s="301">
        <v>607</v>
      </c>
      <c r="G12" s="276">
        <v>44</v>
      </c>
      <c r="H12" s="276">
        <v>106</v>
      </c>
      <c r="I12" s="276" t="s">
        <v>478</v>
      </c>
      <c r="J12" s="276">
        <v>3061.000008</v>
      </c>
      <c r="L12" s="275"/>
      <c r="N12" s="275"/>
    </row>
    <row r="13" spans="1:14" x14ac:dyDescent="0.2">
      <c r="A13" s="63" t="s">
        <v>152</v>
      </c>
      <c r="B13" s="301">
        <v>540</v>
      </c>
      <c r="C13" s="301">
        <v>958</v>
      </c>
      <c r="D13" s="301">
        <v>243.999999</v>
      </c>
      <c r="E13" s="301">
        <v>342</v>
      </c>
      <c r="F13" s="301">
        <v>537</v>
      </c>
      <c r="G13" s="276">
        <v>148</v>
      </c>
      <c r="H13" s="276">
        <v>73</v>
      </c>
      <c r="I13" s="276" t="s">
        <v>478</v>
      </c>
      <c r="J13" s="276">
        <v>2841.9999990000001</v>
      </c>
      <c r="L13" s="275"/>
      <c r="N13" s="275"/>
    </row>
    <row r="14" spans="1:14" x14ac:dyDescent="0.2">
      <c r="A14" s="63" t="s">
        <v>138</v>
      </c>
      <c r="B14" s="301">
        <v>82</v>
      </c>
      <c r="C14" s="301">
        <v>45.000000999999997</v>
      </c>
      <c r="D14" s="301">
        <v>301.999999</v>
      </c>
      <c r="E14" s="301">
        <v>684</v>
      </c>
      <c r="F14" s="301">
        <v>306.99999800000001</v>
      </c>
      <c r="G14" s="276">
        <v>8</v>
      </c>
      <c r="H14" s="276" t="s">
        <v>478</v>
      </c>
      <c r="I14" s="276">
        <v>1211.0003019999999</v>
      </c>
      <c r="J14" s="276">
        <v>2639.0002999999997</v>
      </c>
      <c r="L14" s="275"/>
      <c r="N14" s="275"/>
    </row>
    <row r="15" spans="1:14" x14ac:dyDescent="0.2">
      <c r="A15" s="63" t="s">
        <v>150</v>
      </c>
      <c r="B15" s="301">
        <v>1312</v>
      </c>
      <c r="C15" s="301">
        <v>798</v>
      </c>
      <c r="D15" s="301">
        <v>164.000001</v>
      </c>
      <c r="E15" s="301">
        <v>123</v>
      </c>
      <c r="F15" s="301">
        <v>107</v>
      </c>
      <c r="G15" s="276">
        <v>11</v>
      </c>
      <c r="H15" s="276">
        <v>87</v>
      </c>
      <c r="I15" s="276" t="s">
        <v>478</v>
      </c>
      <c r="J15" s="276">
        <v>2602.0000009999999</v>
      </c>
      <c r="L15" s="275"/>
      <c r="N15" s="275"/>
    </row>
    <row r="16" spans="1:14" x14ac:dyDescent="0.2">
      <c r="A16" s="63" t="s">
        <v>153</v>
      </c>
      <c r="B16" s="301">
        <v>923</v>
      </c>
      <c r="C16" s="301">
        <v>1114</v>
      </c>
      <c r="D16" s="301">
        <v>97.000003000000007</v>
      </c>
      <c r="E16" s="301">
        <v>31</v>
      </c>
      <c r="F16" s="301">
        <v>164</v>
      </c>
      <c r="G16" s="276">
        <v>8</v>
      </c>
      <c r="H16" s="276">
        <v>11</v>
      </c>
      <c r="I16" s="276" t="s">
        <v>478</v>
      </c>
      <c r="J16" s="276">
        <v>2348.0000030000001</v>
      </c>
      <c r="L16" s="275"/>
      <c r="N16" s="275"/>
    </row>
    <row r="17" spans="1:14" x14ac:dyDescent="0.2">
      <c r="A17" s="63" t="s">
        <v>148</v>
      </c>
      <c r="B17" s="301">
        <v>856</v>
      </c>
      <c r="C17" s="301">
        <v>1153.000039</v>
      </c>
      <c r="D17" s="301">
        <v>27</v>
      </c>
      <c r="E17" s="301">
        <v>129.000001</v>
      </c>
      <c r="F17" s="301">
        <v>28</v>
      </c>
      <c r="G17" s="276" t="s">
        <v>222</v>
      </c>
      <c r="H17" s="276">
        <v>5</v>
      </c>
      <c r="I17" s="276" t="s">
        <v>222</v>
      </c>
      <c r="J17" s="276">
        <v>2198.0000399999999</v>
      </c>
      <c r="L17" s="275"/>
      <c r="N17" s="275"/>
    </row>
    <row r="18" spans="1:14" x14ac:dyDescent="0.2">
      <c r="A18" s="63" t="s">
        <v>144</v>
      </c>
      <c r="B18" s="301">
        <v>384</v>
      </c>
      <c r="C18" s="301">
        <v>503.000001</v>
      </c>
      <c r="D18" s="301">
        <v>224.999999</v>
      </c>
      <c r="E18" s="301">
        <v>181.000001</v>
      </c>
      <c r="F18" s="301">
        <v>440</v>
      </c>
      <c r="G18" s="276">
        <v>43.000000999999997</v>
      </c>
      <c r="H18" s="276">
        <v>86</v>
      </c>
      <c r="I18" s="276">
        <v>8</v>
      </c>
      <c r="J18" s="276">
        <v>1870.0000019999998</v>
      </c>
      <c r="L18" s="275"/>
      <c r="N18" s="275"/>
    </row>
    <row r="19" spans="1:14" x14ac:dyDescent="0.2">
      <c r="A19" s="63" t="s">
        <v>149</v>
      </c>
      <c r="B19" s="301">
        <v>593</v>
      </c>
      <c r="C19" s="301">
        <v>723.00000999999997</v>
      </c>
      <c r="D19" s="301">
        <v>29.999998999999999</v>
      </c>
      <c r="E19" s="301">
        <v>15</v>
      </c>
      <c r="F19" s="301">
        <v>269</v>
      </c>
      <c r="G19" s="276" t="s">
        <v>222</v>
      </c>
      <c r="H19" s="276">
        <v>5</v>
      </c>
      <c r="I19" s="276" t="s">
        <v>478</v>
      </c>
      <c r="J19" s="276">
        <v>1635.0000089999999</v>
      </c>
      <c r="L19" s="275"/>
      <c r="N19" s="275"/>
    </row>
    <row r="20" spans="1:14" x14ac:dyDescent="0.2">
      <c r="A20" s="63" t="s">
        <v>156</v>
      </c>
      <c r="B20" s="301">
        <v>452</v>
      </c>
      <c r="C20" s="301">
        <v>1052.000012</v>
      </c>
      <c r="D20" s="301">
        <v>15</v>
      </c>
      <c r="E20" s="301">
        <v>12</v>
      </c>
      <c r="F20" s="301">
        <v>34</v>
      </c>
      <c r="G20" s="276" t="s">
        <v>478</v>
      </c>
      <c r="H20" s="276" t="s">
        <v>478</v>
      </c>
      <c r="I20" s="276" t="s">
        <v>222</v>
      </c>
      <c r="J20" s="276">
        <v>1565.000012</v>
      </c>
      <c r="L20" s="275"/>
      <c r="N20" s="275"/>
    </row>
    <row r="21" spans="1:14" x14ac:dyDescent="0.2">
      <c r="A21" s="63" t="s">
        <v>154</v>
      </c>
      <c r="B21" s="301">
        <v>539</v>
      </c>
      <c r="C21" s="301">
        <v>545.000001</v>
      </c>
      <c r="D21" s="301">
        <v>109</v>
      </c>
      <c r="E21" s="301">
        <v>44</v>
      </c>
      <c r="F21" s="301">
        <v>210</v>
      </c>
      <c r="G21" s="276" t="s">
        <v>478</v>
      </c>
      <c r="H21" s="276">
        <v>45</v>
      </c>
      <c r="I21" s="276" t="s">
        <v>222</v>
      </c>
      <c r="J21" s="276">
        <v>1492.0000009999999</v>
      </c>
      <c r="L21" s="275"/>
      <c r="N21" s="275"/>
    </row>
    <row r="22" spans="1:14" x14ac:dyDescent="0.2">
      <c r="A22" s="63" t="s">
        <v>151</v>
      </c>
      <c r="B22" s="301">
        <v>142</v>
      </c>
      <c r="C22" s="301">
        <v>433</v>
      </c>
      <c r="D22" s="301">
        <v>157.99999800000001</v>
      </c>
      <c r="E22" s="301">
        <v>130.000001</v>
      </c>
      <c r="F22" s="301">
        <v>269</v>
      </c>
      <c r="G22" s="276">
        <v>18.000001000000001</v>
      </c>
      <c r="H22" s="276">
        <v>25</v>
      </c>
      <c r="I22" s="276" t="s">
        <v>478</v>
      </c>
      <c r="J22" s="276">
        <v>1175.0000000000002</v>
      </c>
      <c r="L22" s="275"/>
      <c r="N22" s="275"/>
    </row>
    <row r="23" spans="1:14" x14ac:dyDescent="0.2">
      <c r="A23" s="63" t="s">
        <v>146</v>
      </c>
      <c r="B23" s="301">
        <v>264</v>
      </c>
      <c r="C23" s="301">
        <v>353</v>
      </c>
      <c r="D23" s="301">
        <v>114.999999</v>
      </c>
      <c r="E23" s="301">
        <v>21</v>
      </c>
      <c r="F23" s="301">
        <v>268</v>
      </c>
      <c r="G23" s="276">
        <v>6</v>
      </c>
      <c r="H23" s="276">
        <v>32</v>
      </c>
      <c r="I23" s="276" t="s">
        <v>478</v>
      </c>
      <c r="J23" s="276">
        <v>1058.9999990000001</v>
      </c>
      <c r="L23" s="275"/>
      <c r="N23" s="275"/>
    </row>
    <row r="24" spans="1:14" x14ac:dyDescent="0.2">
      <c r="A24" s="63" t="s">
        <v>157</v>
      </c>
      <c r="B24" s="301">
        <v>156</v>
      </c>
      <c r="C24" s="301">
        <v>241</v>
      </c>
      <c r="D24" s="301">
        <v>43</v>
      </c>
      <c r="E24" s="301">
        <v>45</v>
      </c>
      <c r="F24" s="301">
        <v>315</v>
      </c>
      <c r="G24" s="276" t="s">
        <v>478</v>
      </c>
      <c r="H24" s="276">
        <v>12</v>
      </c>
      <c r="I24" s="276" t="s">
        <v>478</v>
      </c>
      <c r="J24" s="276">
        <v>812</v>
      </c>
      <c r="L24" s="275"/>
      <c r="N24" s="275"/>
    </row>
    <row r="25" spans="1:14" x14ac:dyDescent="0.2">
      <c r="A25" s="63" t="s">
        <v>143</v>
      </c>
      <c r="B25" s="301">
        <v>259</v>
      </c>
      <c r="C25" s="301">
        <v>276.00000199999999</v>
      </c>
      <c r="D25" s="301">
        <v>103.99999699999999</v>
      </c>
      <c r="E25" s="301">
        <v>104</v>
      </c>
      <c r="F25" s="301">
        <v>49</v>
      </c>
      <c r="G25" s="276">
        <v>9</v>
      </c>
      <c r="H25" s="276">
        <v>6</v>
      </c>
      <c r="I25" s="276" t="s">
        <v>478</v>
      </c>
      <c r="J25" s="276">
        <v>806.999999</v>
      </c>
      <c r="L25" s="275"/>
      <c r="N25" s="275"/>
    </row>
    <row r="26" spans="1:14" x14ac:dyDescent="0.2">
      <c r="A26" s="63" t="s">
        <v>471</v>
      </c>
      <c r="B26" s="276">
        <v>4149.0000010000003</v>
      </c>
      <c r="C26" s="276">
        <v>2312.0000239999999</v>
      </c>
      <c r="D26" s="276">
        <v>1349.0000050000001</v>
      </c>
      <c r="E26" s="276">
        <v>767</v>
      </c>
      <c r="F26" s="276">
        <v>1186</v>
      </c>
      <c r="G26" s="276">
        <v>101</v>
      </c>
      <c r="H26" s="276">
        <v>209</v>
      </c>
      <c r="I26" s="276">
        <v>136.00000199999999</v>
      </c>
      <c r="J26" s="276">
        <v>10209.000032</v>
      </c>
      <c r="L26" s="275"/>
      <c r="N26" s="275"/>
    </row>
    <row r="27" spans="1:14" x14ac:dyDescent="0.2">
      <c r="A27" s="304" t="s">
        <v>468</v>
      </c>
      <c r="B27" s="301">
        <v>7845.0000319999999</v>
      </c>
      <c r="C27" s="301">
        <v>14414.000048</v>
      </c>
      <c r="D27" s="301">
        <v>10475.000037</v>
      </c>
      <c r="E27" s="301">
        <v>2446.0000049999999</v>
      </c>
      <c r="F27" s="301">
        <v>7203.9999950000001</v>
      </c>
      <c r="G27" s="276">
        <v>1396.0000130000001</v>
      </c>
      <c r="H27" s="276">
        <v>663</v>
      </c>
      <c r="I27" s="276">
        <v>463.00002000000001</v>
      </c>
      <c r="J27" s="276">
        <v>44906.000149999993</v>
      </c>
      <c r="L27" s="275"/>
      <c r="N27" s="275"/>
    </row>
    <row r="28" spans="1:14" x14ac:dyDescent="0.2">
      <c r="A28" s="38" t="s">
        <v>121</v>
      </c>
      <c r="B28" s="244">
        <f>SUM(B5:B27)</f>
        <v>268796.001086</v>
      </c>
      <c r="C28" s="244">
        <f t="shared" ref="C28:J28" si="0">SUM(C5:C27)</f>
        <v>281556.00102299999</v>
      </c>
      <c r="D28" s="244">
        <f t="shared" si="0"/>
        <v>185464.99998799997</v>
      </c>
      <c r="E28" s="244">
        <f t="shared" si="0"/>
        <v>70322.00006299997</v>
      </c>
      <c r="F28" s="244">
        <f t="shared" si="0"/>
        <v>104917.99994600001</v>
      </c>
      <c r="G28" s="244">
        <f t="shared" si="0"/>
        <v>28833.000193000003</v>
      </c>
      <c r="H28" s="244">
        <f t="shared" si="0"/>
        <v>13539</v>
      </c>
      <c r="I28" s="244">
        <f t="shared" si="0"/>
        <v>4019.0003739999997</v>
      </c>
      <c r="J28" s="244">
        <f t="shared" si="0"/>
        <v>957448.00267299975</v>
      </c>
      <c r="L28" s="275"/>
      <c r="N28" s="275"/>
    </row>
    <row r="29" spans="1:14" ht="18" customHeight="1" x14ac:dyDescent="0.2">
      <c r="A29" s="68" t="s">
        <v>299</v>
      </c>
      <c r="B29" s="342" t="s">
        <v>258</v>
      </c>
      <c r="C29" s="342"/>
      <c r="D29" s="342"/>
      <c r="E29" s="342"/>
      <c r="F29" s="342"/>
      <c r="G29" s="342"/>
      <c r="H29" s="342"/>
      <c r="I29" s="342"/>
      <c r="J29" s="342"/>
    </row>
    <row r="30" spans="1:14" x14ac:dyDescent="0.2">
      <c r="A30" s="67" t="s">
        <v>142</v>
      </c>
      <c r="B30" s="64">
        <f>B5/B$28</f>
        <v>0.86268024862397219</v>
      </c>
      <c r="C30" s="64">
        <f t="shared" ref="C30:J30" si="1">C5/C$28</f>
        <v>0.83075125352022849</v>
      </c>
      <c r="D30" s="64">
        <f t="shared" si="1"/>
        <v>0.90795028690532142</v>
      </c>
      <c r="E30" s="64">
        <f t="shared" si="1"/>
        <v>0.88436051304407315</v>
      </c>
      <c r="F30" s="64">
        <f t="shared" si="1"/>
        <v>0.82089822525523271</v>
      </c>
      <c r="G30" s="64">
        <f t="shared" si="1"/>
        <v>0.92442687193790496</v>
      </c>
      <c r="H30" s="64">
        <f t="shared" si="1"/>
        <v>0.8550114484083019</v>
      </c>
      <c r="I30" s="64">
        <f t="shared" si="1"/>
        <v>0.52848963706018315</v>
      </c>
      <c r="J30" s="64">
        <f t="shared" si="1"/>
        <v>0.85942213020212554</v>
      </c>
    </row>
    <row r="31" spans="1:14" x14ac:dyDescent="0.2">
      <c r="A31" s="67" t="s">
        <v>159</v>
      </c>
      <c r="B31" s="64">
        <f>SUM(B6:B26) / B$28</f>
        <v>0.10813404920670852</v>
      </c>
      <c r="C31" s="64">
        <f t="shared" ref="C31:J31" si="2">SUM(C6:C26) / C$28</f>
        <v>0.11805466787505889</v>
      </c>
      <c r="D31" s="64">
        <f t="shared" si="2"/>
        <v>3.5570053656629769E-2</v>
      </c>
      <c r="E31" s="64">
        <f t="shared" si="2"/>
        <v>8.0856630910753902E-2</v>
      </c>
      <c r="F31" s="64">
        <f t="shared" si="2"/>
        <v>0.11043862829985021</v>
      </c>
      <c r="G31" s="64">
        <f t="shared" si="2"/>
        <v>2.7156383233059963E-2</v>
      </c>
      <c r="H31" s="64">
        <f t="shared" si="2"/>
        <v>9.6018908338872888E-2</v>
      </c>
      <c r="I31" s="64">
        <f t="shared" si="2"/>
        <v>0.35630758192111578</v>
      </c>
      <c r="J31" s="64">
        <f t="shared" si="2"/>
        <v>9.36761059165655E-2</v>
      </c>
    </row>
    <row r="32" spans="1:14" x14ac:dyDescent="0.2">
      <c r="A32" s="175" t="s">
        <v>302</v>
      </c>
      <c r="B32" s="173">
        <f>B27/B28</f>
        <v>2.9185702169319212E-2</v>
      </c>
      <c r="C32" s="173">
        <f t="shared" ref="C32:J32" si="3">C27/C28</f>
        <v>5.119407860471259E-2</v>
      </c>
      <c r="D32" s="173">
        <f t="shared" si="3"/>
        <v>5.6479659438049001E-2</v>
      </c>
      <c r="E32" s="173">
        <f t="shared" si="3"/>
        <v>3.4782856045173359E-2</v>
      </c>
      <c r="F32" s="173">
        <f t="shared" si="3"/>
        <v>6.866314644491707E-2</v>
      </c>
      <c r="G32" s="173">
        <f t="shared" si="3"/>
        <v>4.8416744829035067E-2</v>
      </c>
      <c r="H32" s="173">
        <f t="shared" si="3"/>
        <v>4.8969643252825171E-2</v>
      </c>
      <c r="I32" s="173">
        <f t="shared" si="3"/>
        <v>0.11520278101870116</v>
      </c>
      <c r="J32" s="173">
        <f t="shared" si="3"/>
        <v>4.6901763881309053E-2</v>
      </c>
    </row>
    <row r="33" spans="1:20" x14ac:dyDescent="0.2">
      <c r="A33" s="57" t="s">
        <v>121</v>
      </c>
      <c r="B33" s="168">
        <f>SUM(B30:B32)</f>
        <v>1</v>
      </c>
      <c r="C33" s="168">
        <f t="shared" ref="C33:J33" si="4">SUM(C30:C32)</f>
        <v>1</v>
      </c>
      <c r="D33" s="168">
        <f t="shared" si="4"/>
        <v>1.0000000000000002</v>
      </c>
      <c r="E33" s="168">
        <f t="shared" si="4"/>
        <v>1.0000000000000004</v>
      </c>
      <c r="F33" s="168">
        <f t="shared" si="4"/>
        <v>1</v>
      </c>
      <c r="G33" s="168">
        <f t="shared" si="4"/>
        <v>0.99999999999999989</v>
      </c>
      <c r="H33" s="168">
        <f t="shared" si="4"/>
        <v>0.99999999999999989</v>
      </c>
      <c r="I33" s="168">
        <f t="shared" si="4"/>
        <v>1</v>
      </c>
      <c r="J33" s="168">
        <f t="shared" si="4"/>
        <v>1</v>
      </c>
    </row>
    <row r="34" spans="1:20" ht="18" customHeight="1" x14ac:dyDescent="0.2">
      <c r="A34" s="68" t="s">
        <v>485</v>
      </c>
      <c r="B34" s="342" t="s">
        <v>329</v>
      </c>
      <c r="C34" s="342"/>
      <c r="D34" s="342"/>
      <c r="E34" s="342"/>
      <c r="F34" s="342"/>
      <c r="G34" s="342"/>
      <c r="H34" s="342"/>
      <c r="I34" s="342"/>
      <c r="J34" s="342"/>
    </row>
    <row r="35" spans="1:20" x14ac:dyDescent="0.2">
      <c r="A35" s="67" t="s">
        <v>142</v>
      </c>
      <c r="B35" s="64">
        <f>B5/SUM(B$5:B$26)</f>
        <v>0.88861510440427394</v>
      </c>
      <c r="C35" s="64">
        <f t="shared" ref="C35:J35" si="5">C5/SUM(C$5:C$26)</f>
        <v>0.87557553635262841</v>
      </c>
      <c r="D35" s="64">
        <f t="shared" si="5"/>
        <v>0.96230070288103753</v>
      </c>
      <c r="E35" s="64">
        <f t="shared" si="5"/>
        <v>0.9162295951567373</v>
      </c>
      <c r="F35" s="64">
        <f t="shared" si="5"/>
        <v>0.88141924387692183</v>
      </c>
      <c r="G35" s="64">
        <f t="shared" si="5"/>
        <v>0.9714618945998782</v>
      </c>
      <c r="H35" s="64">
        <f t="shared" si="5"/>
        <v>0.89903696800248523</v>
      </c>
      <c r="I35" s="64">
        <f t="shared" si="5"/>
        <v>0.5973002917760678</v>
      </c>
      <c r="J35" s="64">
        <f t="shared" si="5"/>
        <v>0.90171411259972178</v>
      </c>
    </row>
    <row r="36" spans="1:20" x14ac:dyDescent="0.2">
      <c r="A36" s="67" t="s">
        <v>159</v>
      </c>
      <c r="B36" s="64">
        <f>SUM(B$6:B$26)/SUM(B$5:B$26)</f>
        <v>0.1113848955957261</v>
      </c>
      <c r="C36" s="64">
        <f t="shared" ref="C36:J36" si="6">SUM(C$6:C$26)/SUM(C$5:C$26)</f>
        <v>0.12442446364737166</v>
      </c>
      <c r="D36" s="64">
        <f t="shared" si="6"/>
        <v>3.7699297118962596E-2</v>
      </c>
      <c r="E36" s="64">
        <f t="shared" si="6"/>
        <v>8.3770404843263008E-2</v>
      </c>
      <c r="F36" s="64">
        <f t="shared" si="6"/>
        <v>0.11858075612307813</v>
      </c>
      <c r="G36" s="64">
        <f t="shared" si="6"/>
        <v>2.8538105400121767E-2</v>
      </c>
      <c r="H36" s="64">
        <f t="shared" si="6"/>
        <v>0.10096303199751476</v>
      </c>
      <c r="I36" s="64">
        <f t="shared" si="6"/>
        <v>0.40269970822393225</v>
      </c>
      <c r="J36" s="64">
        <f t="shared" si="6"/>
        <v>9.8285887400278285E-2</v>
      </c>
    </row>
    <row r="37" spans="1:20" x14ac:dyDescent="0.2">
      <c r="A37" s="57" t="s">
        <v>382</v>
      </c>
      <c r="B37" s="168">
        <f>SUM(B35:B36)</f>
        <v>1</v>
      </c>
      <c r="C37" s="168">
        <f t="shared" ref="C37:J37" si="7">SUM(C35:C36)</f>
        <v>1</v>
      </c>
      <c r="D37" s="168">
        <f t="shared" si="7"/>
        <v>1.0000000000000002</v>
      </c>
      <c r="E37" s="168">
        <f t="shared" si="7"/>
        <v>1.0000000000000002</v>
      </c>
      <c r="F37" s="168">
        <f t="shared" si="7"/>
        <v>1</v>
      </c>
      <c r="G37" s="168">
        <f t="shared" si="7"/>
        <v>1</v>
      </c>
      <c r="H37" s="168">
        <f t="shared" si="7"/>
        <v>1</v>
      </c>
      <c r="I37" s="168">
        <f t="shared" si="7"/>
        <v>1</v>
      </c>
      <c r="J37" s="168">
        <f t="shared" si="7"/>
        <v>1</v>
      </c>
    </row>
    <row r="38" spans="1:20" ht="18" customHeight="1" x14ac:dyDescent="0.2">
      <c r="A38" s="47" t="s">
        <v>300</v>
      </c>
      <c r="B38" s="342" t="s">
        <v>483</v>
      </c>
      <c r="C38" s="342"/>
      <c r="D38" s="342"/>
      <c r="E38" s="342"/>
      <c r="F38" s="342"/>
      <c r="G38" s="342"/>
      <c r="H38" s="342"/>
      <c r="I38" s="342"/>
      <c r="J38" s="342"/>
    </row>
    <row r="39" spans="1:20" x14ac:dyDescent="0.2">
      <c r="A39" s="104" t="s">
        <v>147</v>
      </c>
      <c r="B39" s="64">
        <f t="shared" ref="B39:B59" si="8">B6/SUM(B$6:B$26)</f>
        <v>0.17160944067388442</v>
      </c>
      <c r="C39" s="64">
        <f t="shared" ref="C39:J39" si="9">C6/SUM(C$6:C$26)</f>
        <v>0.30680826748738638</v>
      </c>
      <c r="D39" s="64">
        <f t="shared" si="9"/>
        <v>0.25632863373407178</v>
      </c>
      <c r="E39" s="64">
        <f t="shared" si="9"/>
        <v>0.3454097781601056</v>
      </c>
      <c r="F39" s="64">
        <f t="shared" si="9"/>
        <v>0.31768361099813303</v>
      </c>
      <c r="G39" s="64">
        <f t="shared" si="9"/>
        <v>0.24776500671354404</v>
      </c>
      <c r="H39" s="64">
        <f t="shared" si="9"/>
        <v>0.16692307692307692</v>
      </c>
      <c r="I39" s="64">
        <f t="shared" si="9"/>
        <v>1.675977296666847E-2</v>
      </c>
      <c r="J39" s="64">
        <f t="shared" si="9"/>
        <v>0.25595941501809133</v>
      </c>
      <c r="L39" s="268"/>
      <c r="M39" s="268"/>
      <c r="N39" s="268"/>
      <c r="O39" s="268"/>
      <c r="P39" s="268"/>
      <c r="Q39" s="268"/>
      <c r="R39" s="268"/>
      <c r="S39" s="268"/>
      <c r="T39" s="268"/>
    </row>
    <row r="40" spans="1:20" x14ac:dyDescent="0.2">
      <c r="A40" s="104" t="s">
        <v>145</v>
      </c>
      <c r="B40" s="64">
        <f t="shared" si="8"/>
        <v>0.14233124609032374</v>
      </c>
      <c r="C40" s="64">
        <f t="shared" ref="C40:J40" si="10">C7/SUM(C$6:C$26)</f>
        <v>0.19107072962145766</v>
      </c>
      <c r="D40" s="64">
        <f t="shared" si="10"/>
        <v>9.4588449280796072E-2</v>
      </c>
      <c r="E40" s="64">
        <f t="shared" si="10"/>
        <v>3.3063665119195444E-2</v>
      </c>
      <c r="F40" s="64">
        <f t="shared" si="10"/>
        <v>0.17752653839259974</v>
      </c>
      <c r="G40" s="64">
        <f t="shared" si="10"/>
        <v>0.1749680708494199</v>
      </c>
      <c r="H40" s="64">
        <f t="shared" si="10"/>
        <v>7.2307692307692309E-2</v>
      </c>
      <c r="I40" s="64">
        <f t="shared" si="10"/>
        <v>2.6536307197225079E-2</v>
      </c>
      <c r="J40" s="64">
        <f t="shared" si="10"/>
        <v>0.15192329067703161</v>
      </c>
      <c r="L40" s="268"/>
      <c r="M40" s="268"/>
      <c r="N40" s="268"/>
      <c r="O40" s="268"/>
      <c r="P40" s="268"/>
      <c r="Q40" s="268"/>
      <c r="R40" s="268"/>
      <c r="S40" s="268"/>
      <c r="T40" s="268"/>
    </row>
    <row r="41" spans="1:20" x14ac:dyDescent="0.2">
      <c r="A41" s="104" t="s">
        <v>139</v>
      </c>
      <c r="B41" s="64">
        <f t="shared" si="8"/>
        <v>0.12003715681688923</v>
      </c>
      <c r="C41" s="64">
        <f t="shared" ref="C41:J41" si="11">C8/SUM(C$6:C$26)</f>
        <v>4.4887030281186284E-2</v>
      </c>
      <c r="D41" s="64">
        <f t="shared" si="11"/>
        <v>2.2282855840187535E-2</v>
      </c>
      <c r="E41" s="64">
        <f t="shared" si="11"/>
        <v>1.7411185355321004E-2</v>
      </c>
      <c r="F41" s="64">
        <f t="shared" si="11"/>
        <v>2.1834814882512269E-2</v>
      </c>
      <c r="G41" s="64" t="s">
        <v>479</v>
      </c>
      <c r="H41" s="64">
        <f t="shared" si="11"/>
        <v>2.6153846153846153E-2</v>
      </c>
      <c r="I41" s="64" t="s">
        <v>479</v>
      </c>
      <c r="J41" s="64">
        <f t="shared" si="11"/>
        <v>6.147842544061722E-2</v>
      </c>
      <c r="L41" s="268"/>
      <c r="M41" s="268"/>
      <c r="N41" s="268"/>
      <c r="O41" s="268"/>
      <c r="P41" s="268"/>
      <c r="Q41" s="268"/>
      <c r="R41" s="268"/>
      <c r="S41" s="268"/>
      <c r="T41" s="268"/>
    </row>
    <row r="42" spans="1:20" x14ac:dyDescent="0.2">
      <c r="A42" s="104" t="s">
        <v>140</v>
      </c>
      <c r="B42" s="64">
        <f t="shared" si="8"/>
        <v>8.019679348236515E-2</v>
      </c>
      <c r="C42" s="64">
        <f t="shared" ref="C42:J42" si="12">C9/SUM(C$6:C$26)</f>
        <v>3.5350040474106989E-2</v>
      </c>
      <c r="D42" s="64">
        <f t="shared" si="12"/>
        <v>6.1239957547182075E-2</v>
      </c>
      <c r="E42" s="64">
        <f t="shared" si="12"/>
        <v>4.6605698173334001E-2</v>
      </c>
      <c r="F42" s="64">
        <f t="shared" si="12"/>
        <v>1.8900491933874254E-2</v>
      </c>
      <c r="G42" s="64">
        <f t="shared" si="12"/>
        <v>4.725415052137618E-2</v>
      </c>
      <c r="H42" s="64">
        <f t="shared" si="12"/>
        <v>6.615384615384616E-2</v>
      </c>
      <c r="I42" s="64">
        <f t="shared" si="12"/>
        <v>6.9832394344357352E-3</v>
      </c>
      <c r="J42" s="64">
        <f t="shared" si="12"/>
        <v>5.0473854134901124E-2</v>
      </c>
      <c r="L42" s="268"/>
      <c r="M42" s="268"/>
      <c r="N42" s="268"/>
      <c r="O42" s="268"/>
      <c r="P42" s="268"/>
      <c r="Q42" s="268"/>
      <c r="R42" s="268"/>
      <c r="S42" s="268"/>
      <c r="T42" s="268"/>
    </row>
    <row r="43" spans="1:20" x14ac:dyDescent="0.2">
      <c r="A43" s="104" t="s">
        <v>158</v>
      </c>
      <c r="B43" s="64">
        <f t="shared" si="8"/>
        <v>4.1904630828623231E-2</v>
      </c>
      <c r="C43" s="64">
        <f t="shared" ref="C43:J43" si="13">C10/SUM(C$6:C$26)</f>
        <v>4.633111685801073E-2</v>
      </c>
      <c r="D43" s="64">
        <f t="shared" si="13"/>
        <v>2.8800970436743834E-2</v>
      </c>
      <c r="E43" s="64">
        <f t="shared" si="13"/>
        <v>3.3239535854210661E-2</v>
      </c>
      <c r="F43" s="64">
        <f t="shared" si="13"/>
        <v>3.7800983867748508E-2</v>
      </c>
      <c r="G43" s="64" t="s">
        <v>479</v>
      </c>
      <c r="H43" s="64">
        <f t="shared" si="13"/>
        <v>2.7692307692307693E-2</v>
      </c>
      <c r="I43" s="64">
        <f t="shared" si="13"/>
        <v>3.4916193680559313E-3</v>
      </c>
      <c r="J43" s="64">
        <f t="shared" si="13"/>
        <v>4.0316646053285124E-2</v>
      </c>
      <c r="L43" s="268"/>
      <c r="M43" s="268"/>
      <c r="N43" s="268"/>
      <c r="O43" s="268"/>
      <c r="P43" s="268"/>
      <c r="Q43" s="268"/>
      <c r="R43" s="268"/>
      <c r="S43" s="268"/>
      <c r="T43" s="268"/>
    </row>
    <row r="44" spans="1:20" x14ac:dyDescent="0.2">
      <c r="A44" s="104" t="s">
        <v>155</v>
      </c>
      <c r="B44" s="64">
        <f t="shared" si="8"/>
        <v>5.1813114965440547E-2</v>
      </c>
      <c r="C44" s="64">
        <f t="shared" ref="C44:J44" si="14">C11/SUM(C$6:C$26)</f>
        <v>2.4609645246510933E-2</v>
      </c>
      <c r="D44" s="64">
        <f t="shared" si="14"/>
        <v>5.7298772463650345E-2</v>
      </c>
      <c r="E44" s="64">
        <f t="shared" si="14"/>
        <v>2.3742525484528643E-2</v>
      </c>
      <c r="F44" s="64">
        <f t="shared" si="14"/>
        <v>1.2859238804325407E-2</v>
      </c>
      <c r="G44" s="64">
        <f t="shared" si="14"/>
        <v>2.4265644862328309E-2</v>
      </c>
      <c r="H44" s="64">
        <f t="shared" si="14"/>
        <v>0.10076923076923076</v>
      </c>
      <c r="I44" s="64" t="s">
        <v>479</v>
      </c>
      <c r="J44" s="64">
        <f t="shared" si="14"/>
        <v>3.496487888547041E-2</v>
      </c>
      <c r="L44" s="268"/>
      <c r="M44" s="268"/>
      <c r="N44" s="268"/>
      <c r="O44" s="268"/>
      <c r="P44" s="268"/>
      <c r="Q44" s="268"/>
      <c r="R44" s="268"/>
      <c r="S44" s="268"/>
      <c r="T44" s="268"/>
    </row>
    <row r="45" spans="1:20" x14ac:dyDescent="0.2">
      <c r="A45" s="104" t="s">
        <v>152</v>
      </c>
      <c r="B45" s="64">
        <f t="shared" si="8"/>
        <v>2.5665726339870437E-2</v>
      </c>
      <c r="C45" s="64">
        <f t="shared" ref="C45:J45" si="15">C12/SUM(C$6:C$26)</f>
        <v>3.4868678311917319E-2</v>
      </c>
      <c r="D45" s="64">
        <f t="shared" si="15"/>
        <v>2.7436713805148297E-2</v>
      </c>
      <c r="E45" s="64">
        <f t="shared" si="15"/>
        <v>3.8339781893535145E-2</v>
      </c>
      <c r="F45" s="64">
        <f t="shared" si="15"/>
        <v>5.2386294994802157E-2</v>
      </c>
      <c r="G45" s="64">
        <f t="shared" si="15"/>
        <v>5.6194124944339244E-2</v>
      </c>
      <c r="H45" s="64">
        <f t="shared" si="15"/>
        <v>8.1538461538461532E-2</v>
      </c>
      <c r="I45" s="64" t="s">
        <v>479</v>
      </c>
      <c r="J45" s="64">
        <f t="shared" si="15"/>
        <v>3.4128665298947904E-2</v>
      </c>
      <c r="L45" s="268"/>
      <c r="M45" s="268"/>
      <c r="N45" s="268"/>
      <c r="O45" s="268"/>
      <c r="P45" s="268"/>
      <c r="Q45" s="268"/>
      <c r="R45" s="268"/>
      <c r="S45" s="268"/>
      <c r="T45" s="268"/>
    </row>
    <row r="46" spans="1:20" x14ac:dyDescent="0.2">
      <c r="A46" s="104" t="s">
        <v>141</v>
      </c>
      <c r="B46" s="64">
        <f t="shared" si="8"/>
        <v>1.8578407756532467E-2</v>
      </c>
      <c r="C46" s="64">
        <f t="shared" ref="C46:J46" si="16">C13/SUM(C$6:C$26)</f>
        <v>2.8821564865150098E-2</v>
      </c>
      <c r="D46" s="64">
        <f t="shared" si="16"/>
        <v>3.6986508862060563E-2</v>
      </c>
      <c r="E46" s="64">
        <f t="shared" si="16"/>
        <v>6.0147731227472565E-2</v>
      </c>
      <c r="F46" s="64">
        <f t="shared" si="16"/>
        <v>4.634504186525331E-2</v>
      </c>
      <c r="G46" s="64">
        <f t="shared" si="16"/>
        <v>0.18901660208550472</v>
      </c>
      <c r="H46" s="64">
        <f t="shared" si="16"/>
        <v>5.6153846153846151E-2</v>
      </c>
      <c r="I46" s="64" t="s">
        <v>479</v>
      </c>
      <c r="J46" s="64">
        <f t="shared" si="16"/>
        <v>3.1686921428286809E-2</v>
      </c>
      <c r="L46" s="268"/>
      <c r="M46" s="268"/>
      <c r="N46" s="268"/>
      <c r="O46" s="268"/>
      <c r="P46" s="268"/>
      <c r="Q46" s="268"/>
      <c r="R46" s="268"/>
      <c r="S46" s="268"/>
      <c r="T46" s="268"/>
    </row>
    <row r="47" spans="1:20" x14ac:dyDescent="0.2">
      <c r="A47" s="104" t="s">
        <v>138</v>
      </c>
      <c r="B47" s="64">
        <f t="shared" si="8"/>
        <v>2.8211656222882635E-3</v>
      </c>
      <c r="C47" s="64">
        <f t="shared" ref="C47:J47" si="17">C14/SUM(C$6:C$26)</f>
        <v>1.3538313650869719E-3</v>
      </c>
      <c r="D47" s="64">
        <f t="shared" si="17"/>
        <v>4.5778383955467891E-2</v>
      </c>
      <c r="E47" s="64">
        <f t="shared" si="17"/>
        <v>0.12029546245494513</v>
      </c>
      <c r="F47" s="64">
        <f t="shared" si="17"/>
        <v>2.6495209981271292E-2</v>
      </c>
      <c r="G47" s="64">
        <f t="shared" si="17"/>
        <v>1.0217113626243498E-2</v>
      </c>
      <c r="H47" s="64" t="s">
        <v>479</v>
      </c>
      <c r="I47" s="64">
        <f t="shared" si="17"/>
        <v>0.84567042183695629</v>
      </c>
      <c r="J47" s="64">
        <f t="shared" si="17"/>
        <v>2.9423573252902489E-2</v>
      </c>
      <c r="L47" s="268"/>
      <c r="M47" s="268"/>
      <c r="N47" s="268"/>
      <c r="O47" s="268"/>
      <c r="P47" s="268"/>
      <c r="Q47" s="268"/>
      <c r="R47" s="268"/>
      <c r="S47" s="268"/>
      <c r="T47" s="268"/>
    </row>
    <row r="48" spans="1:20" x14ac:dyDescent="0.2">
      <c r="A48" s="104" t="s">
        <v>153</v>
      </c>
      <c r="B48" s="64">
        <f t="shared" si="8"/>
        <v>4.5138649956612216E-2</v>
      </c>
      <c r="C48" s="64">
        <f t="shared" ref="C48:J48" si="18">C15/SUM(C$6:C$26)</f>
        <v>2.400794234069914E-2</v>
      </c>
      <c r="D48" s="64">
        <f t="shared" si="18"/>
        <v>2.4859784898459945E-2</v>
      </c>
      <c r="E48" s="64">
        <f t="shared" si="18"/>
        <v>2.1632078774792764E-2</v>
      </c>
      <c r="F48" s="64">
        <f t="shared" si="18"/>
        <v>9.2344869265960968E-3</v>
      </c>
      <c r="G48" s="64">
        <f t="shared" si="18"/>
        <v>1.4048531236084811E-2</v>
      </c>
      <c r="H48" s="64">
        <f t="shared" si="18"/>
        <v>6.6923076923076918E-2</v>
      </c>
      <c r="I48" s="64" t="s">
        <v>479</v>
      </c>
      <c r="J48" s="64">
        <f t="shared" si="18"/>
        <v>2.9011037866678472E-2</v>
      </c>
      <c r="L48" s="268"/>
      <c r="M48" s="268"/>
      <c r="N48" s="268"/>
      <c r="O48" s="268"/>
      <c r="P48" s="268"/>
      <c r="Q48" s="268"/>
      <c r="R48" s="268"/>
      <c r="S48" s="268"/>
      <c r="T48" s="268"/>
    </row>
    <row r="49" spans="1:22" x14ac:dyDescent="0.2">
      <c r="A49" s="104" t="s">
        <v>150</v>
      </c>
      <c r="B49" s="64">
        <f t="shared" si="8"/>
        <v>3.1755315480147164E-2</v>
      </c>
      <c r="C49" s="64">
        <f t="shared" ref="C49:J49" si="19">C16/SUM(C$6:C$26)</f>
        <v>3.351484682648978E-2</v>
      </c>
      <c r="D49" s="64">
        <f t="shared" si="19"/>
        <v>1.4703653628209242E-2</v>
      </c>
      <c r="E49" s="64">
        <f t="shared" si="19"/>
        <v>5.4519873334843549E-3</v>
      </c>
      <c r="F49" s="64">
        <f t="shared" si="19"/>
        <v>1.4153793046371588E-2</v>
      </c>
      <c r="G49" s="64">
        <f t="shared" si="19"/>
        <v>1.0217113626243498E-2</v>
      </c>
      <c r="H49" s="64">
        <f t="shared" si="19"/>
        <v>8.4615384615384613E-3</v>
      </c>
      <c r="I49" s="64" t="s">
        <v>479</v>
      </c>
      <c r="J49" s="64">
        <f t="shared" si="19"/>
        <v>2.6179061096008885E-2</v>
      </c>
      <c r="L49" s="268"/>
      <c r="M49" s="268"/>
      <c r="N49" s="268"/>
      <c r="O49" s="268"/>
      <c r="P49" s="268"/>
      <c r="Q49" s="268"/>
      <c r="R49" s="268"/>
      <c r="S49" s="268"/>
      <c r="T49" s="268"/>
    </row>
    <row r="50" spans="1:22" x14ac:dyDescent="0.2">
      <c r="A50" s="104" t="s">
        <v>148</v>
      </c>
      <c r="B50" s="64">
        <f t="shared" si="8"/>
        <v>2.94502167399848E-2</v>
      </c>
      <c r="C50" s="64">
        <f t="shared" ref="C50:J50" si="20">C17/SUM(C$6:C$26)</f>
        <v>3.4688168490145187E-2</v>
      </c>
      <c r="D50" s="64">
        <f t="shared" si="20"/>
        <v>4.0927694400344451E-3</v>
      </c>
      <c r="E50" s="64">
        <f t="shared" si="20"/>
        <v>2.2687302305531263E-2</v>
      </c>
      <c r="F50" s="64">
        <f t="shared" si="20"/>
        <v>2.4165012518195393E-3</v>
      </c>
      <c r="G50" s="64" t="s">
        <v>222</v>
      </c>
      <c r="H50" s="64">
        <f t="shared" si="20"/>
        <v>3.8461538461538464E-3</v>
      </c>
      <c r="I50" s="64" t="s">
        <v>222</v>
      </c>
      <c r="J50" s="64">
        <f t="shared" si="20"/>
        <v>2.4506634268598834E-2</v>
      </c>
      <c r="L50" s="268"/>
      <c r="M50" s="268"/>
      <c r="N50" s="268"/>
      <c r="O50" s="268"/>
      <c r="P50" s="268"/>
      <c r="Q50" s="268"/>
      <c r="R50" s="268"/>
      <c r="S50" s="268"/>
      <c r="T50" s="268"/>
    </row>
    <row r="51" spans="1:22" x14ac:dyDescent="0.2">
      <c r="A51" s="104" t="s">
        <v>144</v>
      </c>
      <c r="B51" s="64">
        <f t="shared" si="8"/>
        <v>1.3211312182423088E-2</v>
      </c>
      <c r="C51" s="64">
        <f t="shared" ref="C51:J51" si="21">C18/SUM(C$6:C$26)</f>
        <v>1.5132825841327833E-2</v>
      </c>
      <c r="D51" s="64">
        <f t="shared" si="21"/>
        <v>3.4106411848702993E-2</v>
      </c>
      <c r="E51" s="64">
        <f t="shared" si="21"/>
        <v>3.1832571381053408E-2</v>
      </c>
      <c r="F51" s="64">
        <f t="shared" si="21"/>
        <v>3.7973591100021332E-2</v>
      </c>
      <c r="G51" s="64">
        <f t="shared" si="21"/>
        <v>5.4916987018198006E-2</v>
      </c>
      <c r="H51" s="64">
        <f t="shared" si="21"/>
        <v>6.615384615384616E-2</v>
      </c>
      <c r="I51" s="64">
        <f t="shared" si="21"/>
        <v>5.58659098888949E-3</v>
      </c>
      <c r="J51" s="64">
        <f t="shared" si="21"/>
        <v>2.084959294691054E-2</v>
      </c>
      <c r="L51" s="268"/>
      <c r="M51" s="268"/>
      <c r="N51" s="268"/>
      <c r="O51" s="268"/>
      <c r="P51" s="268"/>
      <c r="Q51" s="268"/>
      <c r="R51" s="268"/>
      <c r="S51" s="268"/>
      <c r="T51" s="268"/>
    </row>
    <row r="52" spans="1:22" x14ac:dyDescent="0.2">
      <c r="A52" s="104" t="s">
        <v>149</v>
      </c>
      <c r="B52" s="64">
        <f t="shared" si="8"/>
        <v>2.040184407337732E-2</v>
      </c>
      <c r="C52" s="64">
        <f t="shared" ref="C52:J52" si="22">C19/SUM(C$6:C$26)</f>
        <v>2.1751557083214162E-2</v>
      </c>
      <c r="D52" s="64">
        <f t="shared" si="22"/>
        <v>4.5475214484542196E-3</v>
      </c>
      <c r="E52" s="64">
        <f t="shared" si="22"/>
        <v>2.6380583871698491E-3</v>
      </c>
      <c r="F52" s="64">
        <f t="shared" si="22"/>
        <v>2.3215672740694863E-2</v>
      </c>
      <c r="G52" s="64" t="s">
        <v>222</v>
      </c>
      <c r="H52" s="64">
        <f t="shared" si="22"/>
        <v>3.8461538461538464E-3</v>
      </c>
      <c r="I52" s="64" t="s">
        <v>479</v>
      </c>
      <c r="J52" s="64">
        <f t="shared" si="22"/>
        <v>1.8229457015714521E-2</v>
      </c>
      <c r="L52" s="268"/>
      <c r="M52" s="268"/>
      <c r="N52" s="268"/>
      <c r="O52" s="268"/>
      <c r="P52" s="268"/>
      <c r="Q52" s="268"/>
      <c r="R52" s="268"/>
      <c r="S52" s="268"/>
      <c r="T52" s="268"/>
    </row>
    <row r="53" spans="1:22" x14ac:dyDescent="0.2">
      <c r="A53" s="104" t="s">
        <v>156</v>
      </c>
      <c r="B53" s="64">
        <f t="shared" si="8"/>
        <v>1.5550815381393843E-2</v>
      </c>
      <c r="C53" s="64">
        <f t="shared" ref="C53:J53" si="23">C20/SUM(C$6:C$26)</f>
        <v>3.1649568459286723E-2</v>
      </c>
      <c r="D53" s="64">
        <f t="shared" si="23"/>
        <v>2.2737608000191365E-3</v>
      </c>
      <c r="E53" s="64">
        <f t="shared" si="23"/>
        <v>2.1104467097358792E-3</v>
      </c>
      <c r="F53" s="64">
        <f t="shared" si="23"/>
        <v>2.9343229486380124E-3</v>
      </c>
      <c r="G53" s="64" t="s">
        <v>479</v>
      </c>
      <c r="H53" s="64" t="s">
        <v>479</v>
      </c>
      <c r="I53" s="64" t="s">
        <v>222</v>
      </c>
      <c r="J53" s="64">
        <f t="shared" si="23"/>
        <v>1.7448991003856756E-2</v>
      </c>
      <c r="L53" s="268"/>
      <c r="M53" s="268"/>
      <c r="N53" s="268"/>
      <c r="O53" s="268"/>
      <c r="P53" s="268"/>
      <c r="Q53" s="268"/>
      <c r="R53" s="268"/>
      <c r="S53" s="268"/>
      <c r="T53" s="268"/>
    </row>
    <row r="54" spans="1:22" x14ac:dyDescent="0.2">
      <c r="A54" s="104" t="s">
        <v>154</v>
      </c>
      <c r="B54" s="64">
        <f t="shared" si="8"/>
        <v>1.8544003297724074E-2</v>
      </c>
      <c r="C54" s="64">
        <f t="shared" ref="C54:J54" si="24">C21/SUM(C$6:C$26)</f>
        <v>1.6396401753996207E-2</v>
      </c>
      <c r="D54" s="64">
        <f t="shared" si="24"/>
        <v>1.6522661813472391E-2</v>
      </c>
      <c r="E54" s="64">
        <f t="shared" si="24"/>
        <v>7.7383046023648911E-3</v>
      </c>
      <c r="F54" s="64">
        <f t="shared" si="24"/>
        <v>1.8123759388646545E-2</v>
      </c>
      <c r="G54" s="64" t="s">
        <v>479</v>
      </c>
      <c r="H54" s="64">
        <f t="shared" si="24"/>
        <v>3.4615384615384617E-2</v>
      </c>
      <c r="I54" s="64" t="s">
        <v>222</v>
      </c>
      <c r="J54" s="64">
        <f t="shared" si="24"/>
        <v>1.6635076291106936E-2</v>
      </c>
      <c r="L54" s="268"/>
      <c r="M54" s="268"/>
      <c r="N54" s="268"/>
      <c r="O54" s="268"/>
      <c r="P54" s="268"/>
      <c r="Q54" s="268"/>
      <c r="R54" s="268"/>
      <c r="S54" s="268"/>
      <c r="T54" s="268"/>
    </row>
    <row r="55" spans="1:22" x14ac:dyDescent="0.2">
      <c r="A55" s="104" t="s">
        <v>151</v>
      </c>
      <c r="B55" s="64">
        <f t="shared" si="8"/>
        <v>4.885433150791871E-3</v>
      </c>
      <c r="C55" s="64">
        <f t="shared" ref="C55:J55" si="25">C22/SUM(C$6:C$26)</f>
        <v>1.3026865956795398E-2</v>
      </c>
      <c r="D55" s="64">
        <f t="shared" si="25"/>
        <v>2.3950280123700131E-2</v>
      </c>
      <c r="E55" s="64">
        <f t="shared" si="25"/>
        <v>2.2863172864675919E-2</v>
      </c>
      <c r="F55" s="64">
        <f t="shared" si="25"/>
        <v>2.3215672740694863E-2</v>
      </c>
      <c r="G55" s="64">
        <f t="shared" si="25"/>
        <v>2.2988506936187075E-2</v>
      </c>
      <c r="H55" s="64">
        <f t="shared" si="25"/>
        <v>1.9230769230769232E-2</v>
      </c>
      <c r="I55" s="64" t="s">
        <v>479</v>
      </c>
      <c r="J55" s="64">
        <f t="shared" si="25"/>
        <v>1.3100680046213118E-2</v>
      </c>
      <c r="L55" s="268"/>
      <c r="M55" s="268"/>
      <c r="N55" s="268"/>
      <c r="O55" s="268"/>
      <c r="P55" s="268"/>
      <c r="Q55" s="268"/>
      <c r="R55" s="268"/>
      <c r="S55" s="268"/>
      <c r="T55" s="268"/>
    </row>
    <row r="56" spans="1:22" x14ac:dyDescent="0.2">
      <c r="A56" s="104" t="s">
        <v>146</v>
      </c>
      <c r="B56" s="64">
        <f t="shared" si="8"/>
        <v>9.0827771254158723E-3</v>
      </c>
      <c r="C56" s="64">
        <f t="shared" ref="C56:J56" si="26">C23/SUM(C$6:C$26)</f>
        <v>1.0620054694569921E-2</v>
      </c>
      <c r="D56" s="64">
        <f t="shared" si="26"/>
        <v>1.7432165981895991E-2</v>
      </c>
      <c r="E56" s="64">
        <f t="shared" si="26"/>
        <v>3.6932817420377889E-3</v>
      </c>
      <c r="F56" s="64">
        <f t="shared" si="26"/>
        <v>2.3129369124558451E-2</v>
      </c>
      <c r="G56" s="64">
        <f t="shared" si="26"/>
        <v>7.6628352196826234E-3</v>
      </c>
      <c r="H56" s="64">
        <f t="shared" si="26"/>
        <v>2.4615384615384615E-2</v>
      </c>
      <c r="I56" s="64" t="s">
        <v>479</v>
      </c>
      <c r="J56" s="64">
        <f t="shared" si="26"/>
        <v>1.1807336302841712E-2</v>
      </c>
      <c r="L56" s="268"/>
      <c r="M56" s="268"/>
      <c r="N56" s="268"/>
      <c r="O56" s="268"/>
      <c r="P56" s="268"/>
      <c r="Q56" s="268"/>
      <c r="R56" s="268"/>
      <c r="S56" s="268"/>
      <c r="T56" s="268"/>
    </row>
    <row r="57" spans="1:22" x14ac:dyDescent="0.2">
      <c r="A57" s="104" t="s">
        <v>157</v>
      </c>
      <c r="B57" s="64">
        <f t="shared" si="8"/>
        <v>5.3670955741093795E-3</v>
      </c>
      <c r="C57" s="64">
        <f t="shared" ref="C57:J57" si="27">C24/SUM(C$6:C$26)</f>
        <v>7.2505189274542524E-3</v>
      </c>
      <c r="D57" s="64">
        <f t="shared" si="27"/>
        <v>6.5181142933881907E-3</v>
      </c>
      <c r="E57" s="64">
        <f t="shared" si="27"/>
        <v>7.9141751615095478E-3</v>
      </c>
      <c r="F57" s="64">
        <f t="shared" si="27"/>
        <v>2.718563908296982E-2</v>
      </c>
      <c r="G57" s="64" t="s">
        <v>479</v>
      </c>
      <c r="H57" s="64">
        <f t="shared" si="27"/>
        <v>9.2307692307692316E-3</v>
      </c>
      <c r="I57" s="64" t="s">
        <v>479</v>
      </c>
      <c r="J57" s="64">
        <f t="shared" si="27"/>
        <v>9.0534061255532344E-3</v>
      </c>
      <c r="L57" s="268"/>
      <c r="M57" s="268"/>
      <c r="N57" s="268"/>
      <c r="O57" s="268"/>
      <c r="P57" s="268"/>
      <c r="Q57" s="268"/>
      <c r="R57" s="268"/>
      <c r="S57" s="268"/>
      <c r="T57" s="268"/>
    </row>
    <row r="58" spans="1:22" x14ac:dyDescent="0.2">
      <c r="A58" s="104" t="s">
        <v>143</v>
      </c>
      <c r="B58" s="64">
        <f t="shared" si="8"/>
        <v>8.9107548313739054E-3</v>
      </c>
      <c r="C58" s="64">
        <f t="shared" ref="C58:J58" si="28">C25/SUM(C$6:C$26)</f>
        <v>8.3034989148481793E-3</v>
      </c>
      <c r="D58" s="64">
        <f t="shared" si="28"/>
        <v>1.5764741092047185E-2</v>
      </c>
      <c r="E58" s="64">
        <f t="shared" si="28"/>
        <v>1.8290538151044287E-2</v>
      </c>
      <c r="F58" s="64">
        <f t="shared" si="28"/>
        <v>4.2288771906841939E-3</v>
      </c>
      <c r="G58" s="64">
        <f t="shared" si="28"/>
        <v>1.1494252829523936E-2</v>
      </c>
      <c r="H58" s="64">
        <f t="shared" si="28"/>
        <v>4.6153846153846158E-3</v>
      </c>
      <c r="I58" s="64" t="s">
        <v>479</v>
      </c>
      <c r="J58" s="64">
        <f t="shared" si="28"/>
        <v>8.9976585397389831E-3</v>
      </c>
      <c r="L58" s="268"/>
      <c r="M58" s="268"/>
      <c r="N58" s="268"/>
      <c r="O58" s="268"/>
      <c r="P58" s="268"/>
      <c r="Q58" s="268"/>
      <c r="R58" s="268"/>
      <c r="S58" s="268"/>
      <c r="T58" s="268"/>
    </row>
    <row r="59" spans="1:22" x14ac:dyDescent="0.2">
      <c r="A59" s="174" t="s">
        <v>471</v>
      </c>
      <c r="B59" s="173">
        <f t="shared" si="8"/>
        <v>0.14274409963042892</v>
      </c>
      <c r="C59" s="173">
        <f t="shared" ref="C59:J59" si="29">C26/SUM(C$6:C$26)</f>
        <v>6.9556846200359693E-2</v>
      </c>
      <c r="D59" s="173">
        <f t="shared" si="29"/>
        <v>0.20448688870630793</v>
      </c>
      <c r="E59" s="173">
        <f t="shared" si="29"/>
        <v>0.13489271886395163</v>
      </c>
      <c r="F59" s="173">
        <f t="shared" si="29"/>
        <v>0.10235608873778478</v>
      </c>
      <c r="G59" s="173">
        <f t="shared" si="29"/>
        <v>0.12899105953132417</v>
      </c>
      <c r="H59" s="173">
        <f t="shared" si="29"/>
        <v>0.16076923076923078</v>
      </c>
      <c r="I59" s="173">
        <f t="shared" si="29"/>
        <v>9.4972048207769069E-2</v>
      </c>
      <c r="J59" s="173">
        <f t="shared" si="29"/>
        <v>0.11382539830724379</v>
      </c>
      <c r="L59" s="268"/>
      <c r="M59" s="268"/>
      <c r="N59" s="268"/>
      <c r="O59" s="268"/>
      <c r="P59" s="268"/>
      <c r="Q59" s="268"/>
      <c r="R59" s="268"/>
      <c r="S59" s="268"/>
      <c r="T59" s="268"/>
    </row>
    <row r="60" spans="1:22" x14ac:dyDescent="0.2">
      <c r="A60" s="119" t="s">
        <v>37</v>
      </c>
      <c r="B60" s="120">
        <f>SUM(B39:B59)</f>
        <v>1</v>
      </c>
      <c r="C60" s="120">
        <f t="shared" ref="C60:J60" si="30">SUM(C39:C59)</f>
        <v>0.99999999999999967</v>
      </c>
      <c r="D60" s="120">
        <f t="shared" si="30"/>
        <v>1.0000000000000004</v>
      </c>
      <c r="E60" s="120">
        <f t="shared" si="30"/>
        <v>0.99999999999999967</v>
      </c>
      <c r="F60" s="120">
        <f t="shared" si="30"/>
        <v>1.0000000000000002</v>
      </c>
      <c r="G60" s="120">
        <f t="shared" si="30"/>
        <v>1</v>
      </c>
      <c r="H60" s="120">
        <f t="shared" si="30"/>
        <v>0.99999999999999989</v>
      </c>
      <c r="I60" s="120">
        <f t="shared" si="30"/>
        <v>1</v>
      </c>
      <c r="J60" s="120">
        <f t="shared" si="30"/>
        <v>0.99999999999999978</v>
      </c>
      <c r="L60" s="268"/>
      <c r="M60" s="268"/>
      <c r="N60" s="268"/>
      <c r="O60" s="268"/>
      <c r="P60" s="268"/>
      <c r="Q60" s="268"/>
      <c r="R60" s="268"/>
      <c r="S60" s="268"/>
      <c r="T60" s="268"/>
      <c r="U60" s="107"/>
      <c r="V60" s="107"/>
    </row>
    <row r="61" spans="1:22" x14ac:dyDescent="0.2">
      <c r="A61" s="119"/>
      <c r="B61" s="120"/>
      <c r="C61" s="120"/>
      <c r="D61" s="120"/>
      <c r="E61" s="120"/>
      <c r="F61" s="120"/>
      <c r="G61" s="120"/>
      <c r="H61" s="120"/>
      <c r="I61" s="120"/>
      <c r="J61" s="120"/>
    </row>
    <row r="62" spans="1:22" x14ac:dyDescent="0.2">
      <c r="A62" s="43" t="s">
        <v>252</v>
      </c>
      <c r="B62" s="45"/>
      <c r="C62" s="45"/>
      <c r="D62" s="45"/>
      <c r="E62" s="45"/>
      <c r="F62" s="45"/>
      <c r="G62" s="45"/>
      <c r="H62" s="45"/>
      <c r="I62" s="45"/>
      <c r="J62" s="45"/>
    </row>
    <row r="63" spans="1:22" x14ac:dyDescent="0.2">
      <c r="A63" s="30" t="s">
        <v>575</v>
      </c>
      <c r="B63" s="32"/>
      <c r="C63" s="32"/>
      <c r="D63" s="32"/>
      <c r="E63" s="32"/>
      <c r="F63" s="32"/>
      <c r="G63" s="32"/>
      <c r="H63" s="32"/>
      <c r="I63" s="32"/>
      <c r="J63" s="32"/>
    </row>
    <row r="64" spans="1:22" x14ac:dyDescent="0.2">
      <c r="A64" s="343" t="s">
        <v>301</v>
      </c>
      <c r="B64" s="343"/>
      <c r="C64" s="343"/>
      <c r="D64" s="343"/>
      <c r="E64" s="343"/>
      <c r="F64" s="343"/>
      <c r="G64" s="343"/>
      <c r="H64" s="343"/>
      <c r="I64" s="343"/>
      <c r="J64" s="343"/>
    </row>
    <row r="65" spans="1:10" x14ac:dyDescent="0.2">
      <c r="A65" s="30" t="s">
        <v>330</v>
      </c>
      <c r="B65" s="48"/>
      <c r="C65" s="48"/>
      <c r="D65" s="48"/>
      <c r="E65" s="48"/>
      <c r="F65" s="49"/>
      <c r="G65" s="49"/>
      <c r="H65" s="49"/>
      <c r="I65" s="49"/>
      <c r="J65" s="49"/>
    </row>
    <row r="66" spans="1:10" x14ac:dyDescent="0.2">
      <c r="A66" s="30" t="s">
        <v>303</v>
      </c>
      <c r="B66" s="48"/>
      <c r="C66" s="48"/>
      <c r="D66" s="48"/>
      <c r="E66" s="48"/>
      <c r="F66" s="49"/>
      <c r="G66" s="49"/>
      <c r="H66" s="49"/>
      <c r="I66" s="49"/>
      <c r="J66" s="49"/>
    </row>
    <row r="67" spans="1:10" ht="15" x14ac:dyDescent="0.3">
      <c r="A67" s="30" t="s">
        <v>492</v>
      </c>
      <c r="B67" s="56"/>
      <c r="C67" s="56"/>
      <c r="D67" s="56"/>
      <c r="E67" s="56"/>
      <c r="F67" s="56"/>
      <c r="G67" s="56"/>
      <c r="H67" s="56"/>
      <c r="I67" s="56"/>
      <c r="J67" s="56"/>
    </row>
    <row r="68" spans="1:10" ht="12.75" customHeight="1" x14ac:dyDescent="0.3">
      <c r="A68" s="30" t="s">
        <v>493</v>
      </c>
      <c r="B68" s="56"/>
      <c r="C68" s="56"/>
      <c r="D68" s="56"/>
      <c r="E68" s="56"/>
      <c r="F68" s="56"/>
      <c r="G68" s="56"/>
      <c r="H68" s="56"/>
      <c r="I68" s="56"/>
      <c r="J68" s="56"/>
    </row>
    <row r="69" spans="1:10" ht="12.75" customHeight="1" x14ac:dyDescent="0.3">
      <c r="A69" s="303" t="s">
        <v>594</v>
      </c>
      <c r="B69" s="56"/>
      <c r="C69" s="56"/>
      <c r="D69" s="56"/>
      <c r="E69" s="56"/>
      <c r="F69" s="56"/>
      <c r="G69" s="56"/>
      <c r="H69" s="56"/>
      <c r="I69" s="56"/>
      <c r="J69" s="56"/>
    </row>
    <row r="71" spans="1:10" x14ac:dyDescent="0.2">
      <c r="A71" s="162" t="s">
        <v>505</v>
      </c>
    </row>
    <row r="72" spans="1:10" x14ac:dyDescent="0.2">
      <c r="A72" s="30" t="s">
        <v>503</v>
      </c>
    </row>
    <row r="73" spans="1:10" x14ac:dyDescent="0.2">
      <c r="A73" s="30" t="s">
        <v>504</v>
      </c>
    </row>
  </sheetData>
  <mergeCells count="6">
    <mergeCell ref="A1:J1"/>
    <mergeCell ref="B29:J29"/>
    <mergeCell ref="B38:J38"/>
    <mergeCell ref="A64:J64"/>
    <mergeCell ref="B4:J4"/>
    <mergeCell ref="B34:J34"/>
  </mergeCells>
  <phoneticPr fontId="2" type="noConversion"/>
  <pageMargins left="0.42" right="0.44" top="0.42" bottom="0.25" header="0.33" footer="0.23"/>
  <pageSetup paperSize="9" scale="82" orientation="portrait" r:id="rId1"/>
  <headerFooter alignWithMargins="0"/>
  <ignoredErrors>
    <ignoredError sqref="B31:J31" formulaRange="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23"/>
  <sheetViews>
    <sheetView zoomScaleNormal="100" workbookViewId="0">
      <selection activeCell="A2" sqref="A2"/>
    </sheetView>
  </sheetViews>
  <sheetFormatPr defaultRowHeight="12.75" x14ac:dyDescent="0.2"/>
  <cols>
    <col min="1" max="1" width="32.28515625" style="11" customWidth="1"/>
    <col min="2" max="2" width="10.5703125" style="12" bestFit="1" customWidth="1"/>
    <col min="3" max="3" width="11.5703125" style="12" bestFit="1" customWidth="1"/>
    <col min="4" max="10" width="9.140625" style="12"/>
    <col min="11" max="16384" width="9.140625" style="11"/>
  </cols>
  <sheetData>
    <row r="1" spans="1:13" ht="15" x14ac:dyDescent="0.25">
      <c r="A1" s="270" t="s">
        <v>552</v>
      </c>
    </row>
    <row r="3" spans="1:13" x14ac:dyDescent="0.2">
      <c r="B3" s="79" t="s">
        <v>106</v>
      </c>
      <c r="C3" s="79" t="s">
        <v>254</v>
      </c>
      <c r="D3" s="79" t="s">
        <v>255</v>
      </c>
      <c r="E3" s="79" t="s">
        <v>123</v>
      </c>
      <c r="F3" s="79" t="s">
        <v>122</v>
      </c>
      <c r="G3" s="79" t="s">
        <v>256</v>
      </c>
      <c r="H3" s="79" t="s">
        <v>125</v>
      </c>
      <c r="I3" s="79" t="s">
        <v>124</v>
      </c>
      <c r="J3" s="79" t="s">
        <v>257</v>
      </c>
    </row>
    <row r="4" spans="1:13" ht="18" customHeight="1" x14ac:dyDescent="0.2">
      <c r="A4" s="74" t="s">
        <v>436</v>
      </c>
      <c r="B4" s="344" t="s">
        <v>56</v>
      </c>
      <c r="C4" s="344"/>
      <c r="D4" s="344"/>
      <c r="E4" s="344"/>
      <c r="F4" s="344"/>
      <c r="G4" s="344"/>
      <c r="H4" s="344"/>
      <c r="I4" s="344"/>
      <c r="J4" s="344"/>
      <c r="K4" s="176"/>
    </row>
    <row r="5" spans="1:13" x14ac:dyDescent="0.2">
      <c r="A5" s="104" t="s">
        <v>160</v>
      </c>
      <c r="B5" s="93">
        <v>10199.000061999999</v>
      </c>
      <c r="C5" s="93">
        <v>2636.000027</v>
      </c>
      <c r="D5" s="93">
        <v>5389.9999019999996</v>
      </c>
      <c r="E5" s="93">
        <v>2356</v>
      </c>
      <c r="F5" s="93">
        <v>2306.9999910000001</v>
      </c>
      <c r="G5" s="93">
        <v>473</v>
      </c>
      <c r="H5" s="93">
        <v>153</v>
      </c>
      <c r="I5" s="93">
        <v>1635.0003200000001</v>
      </c>
      <c r="J5" s="93">
        <v>25149.000302</v>
      </c>
      <c r="M5" s="97"/>
    </row>
    <row r="6" spans="1:13" x14ac:dyDescent="0.2">
      <c r="A6" s="104" t="s">
        <v>161</v>
      </c>
      <c r="B6" s="93">
        <v>245800.00090799999</v>
      </c>
      <c r="C6" s="93">
        <v>258343.000898</v>
      </c>
      <c r="D6" s="93">
        <v>167108.000038</v>
      </c>
      <c r="E6" s="93">
        <v>64633.000057999998</v>
      </c>
      <c r="F6" s="93">
        <v>92507.999957000095</v>
      </c>
      <c r="G6" s="93">
        <v>25890.000176000001</v>
      </c>
      <c r="H6" s="93">
        <v>12746</v>
      </c>
      <c r="I6" s="93">
        <v>2022.000039</v>
      </c>
      <c r="J6" s="93">
        <v>869050.00207399996</v>
      </c>
    </row>
    <row r="7" spans="1:13" x14ac:dyDescent="0.2">
      <c r="A7" s="125" t="s">
        <v>302</v>
      </c>
      <c r="B7" s="186">
        <v>12797.000115999999</v>
      </c>
      <c r="C7" s="186">
        <v>20577.000098</v>
      </c>
      <c r="D7" s="186">
        <v>12967.000048</v>
      </c>
      <c r="E7" s="186">
        <v>3333.0000049999999</v>
      </c>
      <c r="F7" s="186">
        <v>10102.999997999999</v>
      </c>
      <c r="G7" s="186">
        <v>2470.0000169999998</v>
      </c>
      <c r="H7" s="186">
        <v>640</v>
      </c>
      <c r="I7" s="186">
        <v>362.00001500000002</v>
      </c>
      <c r="J7" s="186">
        <v>63249.000296999999</v>
      </c>
    </row>
    <row r="8" spans="1:13" x14ac:dyDescent="0.2">
      <c r="A8" s="57" t="s">
        <v>121</v>
      </c>
      <c r="B8" s="192">
        <f>SUM(B5:B7)</f>
        <v>268796.001086</v>
      </c>
      <c r="C8" s="192">
        <f t="shared" ref="C8:J8" si="0">SUM(C5:C7)</f>
        <v>281556.00102299999</v>
      </c>
      <c r="D8" s="192">
        <f t="shared" si="0"/>
        <v>185464.999988</v>
      </c>
      <c r="E8" s="192">
        <f t="shared" si="0"/>
        <v>70322.000062999999</v>
      </c>
      <c r="F8" s="192">
        <f t="shared" si="0"/>
        <v>104917.9999460001</v>
      </c>
      <c r="G8" s="192">
        <f t="shared" si="0"/>
        <v>28833.000193</v>
      </c>
      <c r="H8" s="192">
        <f t="shared" si="0"/>
        <v>13539</v>
      </c>
      <c r="I8" s="192">
        <f t="shared" si="0"/>
        <v>4019.0003740000002</v>
      </c>
      <c r="J8" s="192">
        <f t="shared" si="0"/>
        <v>957448.00267299998</v>
      </c>
      <c r="K8" s="151"/>
    </row>
    <row r="9" spans="1:13" ht="18" customHeight="1" x14ac:dyDescent="0.2">
      <c r="A9" s="74" t="s">
        <v>436</v>
      </c>
      <c r="B9" s="344" t="s">
        <v>292</v>
      </c>
      <c r="C9" s="344"/>
      <c r="D9" s="344"/>
      <c r="E9" s="344"/>
      <c r="F9" s="344"/>
      <c r="G9" s="344"/>
      <c r="H9" s="344"/>
      <c r="I9" s="344"/>
      <c r="J9" s="344"/>
      <c r="K9" s="176"/>
    </row>
    <row r="10" spans="1:13" x14ac:dyDescent="0.2">
      <c r="A10" s="104" t="s">
        <v>160</v>
      </c>
      <c r="B10" s="156">
        <f>B5/B$8</f>
        <v>3.7943273042729819E-2</v>
      </c>
      <c r="C10" s="156">
        <f t="shared" ref="C10:J10" si="1">C5/C$8</f>
        <v>9.3622583692850089E-3</v>
      </c>
      <c r="D10" s="156">
        <f t="shared" si="1"/>
        <v>2.9062086659740353E-2</v>
      </c>
      <c r="E10" s="156">
        <f t="shared" si="1"/>
        <v>3.3503028894077379E-2</v>
      </c>
      <c r="F10" s="156">
        <f t="shared" si="1"/>
        <v>2.1988600546973658E-2</v>
      </c>
      <c r="G10" s="156">
        <f t="shared" si="1"/>
        <v>1.640481381867551E-2</v>
      </c>
      <c r="H10" s="156">
        <f t="shared" si="1"/>
        <v>1.1300686904498116E-2</v>
      </c>
      <c r="I10" s="156">
        <f t="shared" si="1"/>
        <v>0.40681765808663745</v>
      </c>
      <c r="J10" s="156">
        <f t="shared" si="1"/>
        <v>2.6266700887974188E-2</v>
      </c>
    </row>
    <row r="11" spans="1:13" x14ac:dyDescent="0.2">
      <c r="A11" s="104" t="s">
        <v>161</v>
      </c>
      <c r="B11" s="156">
        <f t="shared" ref="B11:J12" si="2">B6/B$8</f>
        <v>0.91444813135206371</v>
      </c>
      <c r="C11" s="156">
        <f t="shared" si="2"/>
        <v>0.91755458935111189</v>
      </c>
      <c r="D11" s="156">
        <f t="shared" si="2"/>
        <v>0.90102175638968141</v>
      </c>
      <c r="E11" s="156">
        <f t="shared" si="2"/>
        <v>0.91910070817235934</v>
      </c>
      <c r="F11" s="156">
        <f t="shared" si="2"/>
        <v>0.88171715058057465</v>
      </c>
      <c r="G11" s="156">
        <f t="shared" si="2"/>
        <v>0.89792945592548867</v>
      </c>
      <c r="H11" s="156">
        <f t="shared" si="2"/>
        <v>0.94142846591328755</v>
      </c>
      <c r="I11" s="156">
        <f t="shared" si="2"/>
        <v>0.50311018930997486</v>
      </c>
      <c r="J11" s="156">
        <f t="shared" si="2"/>
        <v>0.90767331452756617</v>
      </c>
    </row>
    <row r="12" spans="1:13" x14ac:dyDescent="0.2">
      <c r="A12" s="125" t="s">
        <v>302</v>
      </c>
      <c r="B12" s="58">
        <f t="shared" si="2"/>
        <v>4.7608595605206416E-2</v>
      </c>
      <c r="C12" s="58">
        <f t="shared" si="2"/>
        <v>7.3083152279603117E-2</v>
      </c>
      <c r="D12" s="58">
        <f t="shared" si="2"/>
        <v>6.9916156950578248E-2</v>
      </c>
      <c r="E12" s="58">
        <f t="shared" si="2"/>
        <v>4.7396262933563256E-2</v>
      </c>
      <c r="F12" s="58">
        <f t="shared" si="2"/>
        <v>9.6294248872451624E-2</v>
      </c>
      <c r="G12" s="58">
        <f t="shared" si="2"/>
        <v>8.5665730255835806E-2</v>
      </c>
      <c r="H12" s="58">
        <f t="shared" si="2"/>
        <v>4.7270847182214346E-2</v>
      </c>
      <c r="I12" s="58">
        <f t="shared" si="2"/>
        <v>9.0072152603387634E-2</v>
      </c>
      <c r="J12" s="58">
        <f t="shared" si="2"/>
        <v>6.605998458445958E-2</v>
      </c>
    </row>
    <row r="13" spans="1:13" x14ac:dyDescent="0.2">
      <c r="A13" s="57" t="s">
        <v>121</v>
      </c>
      <c r="B13" s="245">
        <f>SUM(B10:B12)</f>
        <v>1</v>
      </c>
      <c r="C13" s="245">
        <f t="shared" ref="C13:J13" si="3">SUM(C10:C12)</f>
        <v>1</v>
      </c>
      <c r="D13" s="245">
        <f t="shared" si="3"/>
        <v>1</v>
      </c>
      <c r="E13" s="245">
        <f t="shared" si="3"/>
        <v>1</v>
      </c>
      <c r="F13" s="245">
        <f t="shared" si="3"/>
        <v>1</v>
      </c>
      <c r="G13" s="245">
        <f t="shared" si="3"/>
        <v>1</v>
      </c>
      <c r="H13" s="245">
        <f t="shared" si="3"/>
        <v>1</v>
      </c>
      <c r="I13" s="245">
        <f t="shared" si="3"/>
        <v>1</v>
      </c>
      <c r="J13" s="245">
        <f t="shared" si="3"/>
        <v>1</v>
      </c>
    </row>
    <row r="14" spans="1:13" ht="18" customHeight="1" x14ac:dyDescent="0.2">
      <c r="A14" s="74" t="s">
        <v>85</v>
      </c>
      <c r="B14" s="344" t="s">
        <v>331</v>
      </c>
      <c r="C14" s="344"/>
      <c r="D14" s="344"/>
      <c r="E14" s="344"/>
      <c r="F14" s="344"/>
      <c r="G14" s="344"/>
      <c r="H14" s="344"/>
      <c r="I14" s="344"/>
      <c r="J14" s="344"/>
    </row>
    <row r="15" spans="1:13" x14ac:dyDescent="0.2">
      <c r="A15" s="104" t="s">
        <v>160</v>
      </c>
      <c r="B15" s="156">
        <f>B5/(B$5+B$6)</f>
        <v>3.9839999466229167E-2</v>
      </c>
      <c r="C15" s="156">
        <f t="shared" ref="C15:J15" si="4">C5/(C$5+C$6)</f>
        <v>1.0100429604133293E-2</v>
      </c>
      <c r="D15" s="156">
        <f t="shared" si="4"/>
        <v>3.1246738535373186E-2</v>
      </c>
      <c r="E15" s="156">
        <f t="shared" si="4"/>
        <v>3.5169953245460336E-2</v>
      </c>
      <c r="F15" s="156">
        <f t="shared" si="4"/>
        <v>2.4331593020779842E-2</v>
      </c>
      <c r="G15" s="156">
        <f t="shared" si="4"/>
        <v>1.7941812268794939E-2</v>
      </c>
      <c r="H15" s="156">
        <f t="shared" si="4"/>
        <v>1.1861384603457632E-2</v>
      </c>
      <c r="I15" s="156">
        <f t="shared" si="4"/>
        <v>0.44708782048003076</v>
      </c>
      <c r="J15" s="156">
        <f t="shared" si="4"/>
        <v>2.8124612345994487E-2</v>
      </c>
    </row>
    <row r="16" spans="1:13" x14ac:dyDescent="0.2">
      <c r="A16" s="104" t="s">
        <v>161</v>
      </c>
      <c r="B16" s="156">
        <f>B6/(B$5+B$6)</f>
        <v>0.96016000053377082</v>
      </c>
      <c r="C16" s="156">
        <f t="shared" ref="C16:J16" si="5">C6/(C$5+C$6)</f>
        <v>0.98989957039586673</v>
      </c>
      <c r="D16" s="156">
        <f t="shared" si="5"/>
        <v>0.9687532614646267</v>
      </c>
      <c r="E16" s="156">
        <f t="shared" si="5"/>
        <v>0.96483004675453954</v>
      </c>
      <c r="F16" s="156">
        <f t="shared" si="5"/>
        <v>0.97566840697922008</v>
      </c>
      <c r="G16" s="156">
        <f t="shared" si="5"/>
        <v>0.98205818773120501</v>
      </c>
      <c r="H16" s="156">
        <f t="shared" si="5"/>
        <v>0.98813861539654235</v>
      </c>
      <c r="I16" s="156">
        <f t="shared" si="5"/>
        <v>0.55291217951996918</v>
      </c>
      <c r="J16" s="156">
        <f t="shared" si="5"/>
        <v>0.9718753876540055</v>
      </c>
    </row>
    <row r="17" spans="1:10" x14ac:dyDescent="0.2">
      <c r="A17" s="57" t="s">
        <v>382</v>
      </c>
      <c r="B17" s="245">
        <f>B16+B15</f>
        <v>1</v>
      </c>
      <c r="C17" s="245">
        <f t="shared" ref="C17:J17" si="6">C16+C15</f>
        <v>1</v>
      </c>
      <c r="D17" s="245">
        <f t="shared" si="6"/>
        <v>0.99999999999999989</v>
      </c>
      <c r="E17" s="245">
        <f t="shared" si="6"/>
        <v>0.99999999999999989</v>
      </c>
      <c r="F17" s="245">
        <f t="shared" si="6"/>
        <v>0.99999999999999989</v>
      </c>
      <c r="G17" s="245">
        <f t="shared" si="6"/>
        <v>1</v>
      </c>
      <c r="H17" s="245">
        <f t="shared" si="6"/>
        <v>1</v>
      </c>
      <c r="I17" s="245">
        <f t="shared" si="6"/>
        <v>1</v>
      </c>
      <c r="J17" s="245">
        <f t="shared" si="6"/>
        <v>1</v>
      </c>
    </row>
    <row r="18" spans="1:10" x14ac:dyDescent="0.2">
      <c r="A18" s="121"/>
      <c r="B18" s="122"/>
      <c r="C18" s="122"/>
      <c r="D18" s="122"/>
      <c r="E18" s="122"/>
      <c r="F18" s="122"/>
      <c r="G18" s="122"/>
      <c r="H18" s="122"/>
      <c r="I18" s="122"/>
      <c r="J18" s="122"/>
    </row>
    <row r="19" spans="1:10" x14ac:dyDescent="0.2">
      <c r="A19" s="30" t="s">
        <v>252</v>
      </c>
    </row>
    <row r="20" spans="1:10" x14ac:dyDescent="0.2">
      <c r="A20" s="30" t="s">
        <v>575</v>
      </c>
    </row>
    <row r="21" spans="1:10" x14ac:dyDescent="0.2">
      <c r="A21" s="30" t="s">
        <v>304</v>
      </c>
    </row>
    <row r="22" spans="1:10" x14ac:dyDescent="0.2">
      <c r="A22" s="30" t="s">
        <v>494</v>
      </c>
    </row>
    <row r="23" spans="1:10" x14ac:dyDescent="0.2">
      <c r="A23" s="30" t="s">
        <v>487</v>
      </c>
      <c r="J23" s="24"/>
    </row>
  </sheetData>
  <mergeCells count="3">
    <mergeCell ref="B4:J4"/>
    <mergeCell ref="B9:J9"/>
    <mergeCell ref="B14:J14"/>
  </mergeCells>
  <phoneticPr fontId="2" type="noConversion"/>
  <pageMargins left="0.41" right="0.34" top="1" bottom="1" header="0.5" footer="0.5"/>
  <pageSetup paperSize="9" scale="82"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46"/>
  <sheetViews>
    <sheetView workbookViewId="0">
      <selection activeCell="A2" sqref="A2"/>
    </sheetView>
  </sheetViews>
  <sheetFormatPr defaultRowHeight="12.75" x14ac:dyDescent="0.2"/>
  <cols>
    <col min="1" max="1" width="22.140625" style="27" customWidth="1"/>
    <col min="2" max="2" width="10.5703125" style="1" customWidth="1"/>
    <col min="3" max="11" width="9.7109375" style="1" customWidth="1"/>
    <col min="12" max="12" width="9.140625" style="1"/>
    <col min="13" max="13" width="11.7109375" style="27" customWidth="1"/>
    <col min="14" max="14" width="5.7109375" style="27" customWidth="1"/>
    <col min="15" max="15" width="5.7109375" style="34" customWidth="1"/>
    <col min="16" max="23" width="5.7109375" style="27" customWidth="1"/>
    <col min="24" max="16384" width="9.140625" style="27"/>
  </cols>
  <sheetData>
    <row r="1" spans="1:10" ht="15" x14ac:dyDescent="0.25">
      <c r="A1" s="332" t="s">
        <v>553</v>
      </c>
      <c r="B1" s="332"/>
      <c r="C1" s="332"/>
      <c r="D1" s="332"/>
      <c r="E1" s="332"/>
      <c r="F1" s="332"/>
      <c r="G1" s="332"/>
      <c r="H1" s="332"/>
      <c r="I1" s="332"/>
      <c r="J1" s="332"/>
    </row>
    <row r="2" spans="1:10" x14ac:dyDescent="0.2">
      <c r="A2" s="49"/>
      <c r="B2" s="75"/>
      <c r="C2" s="75"/>
      <c r="D2" s="75"/>
      <c r="E2" s="75"/>
      <c r="F2" s="75"/>
      <c r="G2" s="75"/>
      <c r="H2" s="75"/>
      <c r="I2" s="75"/>
      <c r="J2" s="75"/>
    </row>
    <row r="3" spans="1:10" ht="12.75" customHeight="1" x14ac:dyDescent="0.2">
      <c r="A3" s="46"/>
      <c r="B3" s="79" t="s">
        <v>106</v>
      </c>
      <c r="C3" s="79" t="s">
        <v>254</v>
      </c>
      <c r="D3" s="79" t="s">
        <v>255</v>
      </c>
      <c r="E3" s="79" t="s">
        <v>123</v>
      </c>
      <c r="F3" s="79" t="s">
        <v>122</v>
      </c>
      <c r="G3" s="79" t="s">
        <v>256</v>
      </c>
      <c r="H3" s="79" t="s">
        <v>125</v>
      </c>
      <c r="I3" s="79" t="s">
        <v>124</v>
      </c>
      <c r="J3" s="79" t="s">
        <v>257</v>
      </c>
    </row>
    <row r="4" spans="1:10" ht="18" customHeight="1" x14ac:dyDescent="0.2">
      <c r="A4" s="47"/>
      <c r="B4" s="345" t="s">
        <v>332</v>
      </c>
      <c r="C4" s="335"/>
      <c r="D4" s="335"/>
      <c r="E4" s="335"/>
      <c r="F4" s="335"/>
      <c r="G4" s="335"/>
      <c r="H4" s="335"/>
      <c r="I4" s="335"/>
      <c r="J4" s="335"/>
    </row>
    <row r="5" spans="1:10" ht="18" customHeight="1" x14ac:dyDescent="0.2">
      <c r="A5" s="52" t="s">
        <v>90</v>
      </c>
      <c r="B5" s="248"/>
      <c r="C5" s="248"/>
      <c r="D5" s="248"/>
      <c r="E5" s="248"/>
      <c r="F5" s="248"/>
      <c r="G5" s="248"/>
      <c r="H5" s="248"/>
      <c r="I5" s="248"/>
      <c r="J5" s="248"/>
    </row>
    <row r="6" spans="1:10" ht="12.75" customHeight="1" x14ac:dyDescent="0.2">
      <c r="A6" s="40" t="s">
        <v>272</v>
      </c>
      <c r="B6" s="76">
        <v>3.9839999574820005E-2</v>
      </c>
      <c r="C6" s="76">
        <v>1.010042961171E-2</v>
      </c>
      <c r="D6" s="76">
        <v>3.124673822214E-2</v>
      </c>
      <c r="E6" s="76">
        <v>3.5169953242830003E-2</v>
      </c>
      <c r="F6" s="76">
        <v>2.4331593017950001E-2</v>
      </c>
      <c r="G6" s="76">
        <v>1.794181227355E-2</v>
      </c>
      <c r="H6" s="76">
        <v>1.1861384603450001E-2</v>
      </c>
      <c r="I6" s="76">
        <v>0.44708781999750996</v>
      </c>
      <c r="J6" s="76">
        <v>2.8124612311489997E-2</v>
      </c>
    </row>
    <row r="7" spans="1:10" ht="12.75" customHeight="1" x14ac:dyDescent="0.2">
      <c r="A7" s="40" t="s">
        <v>305</v>
      </c>
      <c r="B7" s="76">
        <v>2.9440670522939999E-2</v>
      </c>
      <c r="C7" s="76">
        <v>7.2370608121799995E-3</v>
      </c>
      <c r="D7" s="76">
        <v>2.6404248468579999E-2</v>
      </c>
      <c r="E7" s="76">
        <v>2.86821959841E-2</v>
      </c>
      <c r="F7" s="76">
        <v>1.831847613313E-2</v>
      </c>
      <c r="G7" s="76">
        <v>1.4834822265500001E-2</v>
      </c>
      <c r="H7" s="76">
        <v>7.8288575329900009E-3</v>
      </c>
      <c r="I7" s="76">
        <v>0.43013027532518999</v>
      </c>
      <c r="J7" s="76">
        <v>2.1958396207080001E-2</v>
      </c>
    </row>
    <row r="8" spans="1:10" ht="12.75" customHeight="1" x14ac:dyDescent="0.2">
      <c r="A8" s="165" t="s">
        <v>306</v>
      </c>
      <c r="B8" s="247">
        <v>1.398158526366E-2</v>
      </c>
      <c r="C8" s="247">
        <v>3.21035676626E-3</v>
      </c>
      <c r="D8" s="247">
        <v>1.531683569883E-2</v>
      </c>
      <c r="E8" s="247">
        <v>1.2854317720179999E-2</v>
      </c>
      <c r="F8" s="247">
        <v>8.4152755275100008E-3</v>
      </c>
      <c r="G8" s="247">
        <v>1.0527482207079998E-2</v>
      </c>
      <c r="H8" s="247">
        <v>3.1634018737000001E-3</v>
      </c>
      <c r="I8" s="247">
        <v>0.29074892975383998</v>
      </c>
      <c r="J8" s="247">
        <v>1.10407654462E-2</v>
      </c>
    </row>
    <row r="9" spans="1:10" ht="18" customHeight="1" x14ac:dyDescent="0.2">
      <c r="A9" s="39" t="s">
        <v>91</v>
      </c>
      <c r="B9" s="76"/>
      <c r="C9" s="76"/>
      <c r="D9" s="76"/>
      <c r="E9" s="76"/>
      <c r="F9" s="76"/>
      <c r="G9" s="76"/>
      <c r="H9" s="76"/>
      <c r="I9" s="76"/>
      <c r="J9" s="76"/>
    </row>
    <row r="10" spans="1:10" ht="12.75" customHeight="1" x14ac:dyDescent="0.2">
      <c r="A10" s="225" t="s">
        <v>127</v>
      </c>
      <c r="B10" s="246">
        <v>0.64721485404963996</v>
      </c>
      <c r="C10" s="246">
        <v>0.64924012116333008</v>
      </c>
      <c r="D10" s="246">
        <v>0.65002435439677997</v>
      </c>
      <c r="E10" s="246">
        <v>0.65979381443299001</v>
      </c>
      <c r="F10" s="246">
        <v>0.60704960851785006</v>
      </c>
      <c r="G10" s="246">
        <v>0.64425770308123009</v>
      </c>
      <c r="H10" s="246">
        <v>0.71764705882352009</v>
      </c>
      <c r="I10" s="246">
        <v>0.62193125800717997</v>
      </c>
      <c r="J10" s="246">
        <v>0.64431603584341002</v>
      </c>
    </row>
    <row r="11" spans="1:10" ht="12.75" customHeight="1" x14ac:dyDescent="0.2">
      <c r="A11" s="40" t="s">
        <v>320</v>
      </c>
      <c r="B11" s="76">
        <v>0.98213745078071002</v>
      </c>
      <c r="C11" s="76">
        <v>0.98500936869756994</v>
      </c>
      <c r="D11" s="76">
        <v>0.88634685942020996</v>
      </c>
      <c r="E11" s="76">
        <v>0.67518884369552001</v>
      </c>
      <c r="F11" s="76">
        <v>0.79666401984377999</v>
      </c>
      <c r="G11" s="76">
        <v>1</v>
      </c>
      <c r="H11" s="76">
        <v>1</v>
      </c>
      <c r="I11" s="76">
        <v>0.19165244137822002</v>
      </c>
      <c r="J11" s="76">
        <v>0.85954921782458993</v>
      </c>
    </row>
    <row r="12" spans="1:10" ht="12.75" customHeight="1" x14ac:dyDescent="0.2">
      <c r="A12" s="40" t="s">
        <v>307</v>
      </c>
      <c r="B12" s="76">
        <v>0.96756018396103005</v>
      </c>
      <c r="C12" s="76">
        <v>0.94027676681436001</v>
      </c>
      <c r="D12" s="76">
        <v>0.97862913671193996</v>
      </c>
      <c r="E12" s="76">
        <v>0.98353658536584998</v>
      </c>
      <c r="F12" s="76">
        <v>0.95238095379352994</v>
      </c>
      <c r="G12" s="76">
        <v>0.97199999999999998</v>
      </c>
      <c r="H12" s="76">
        <v>0.93150684931506011</v>
      </c>
      <c r="I12" s="76">
        <v>0.99376114196542009</v>
      </c>
      <c r="J12" s="76">
        <v>0.97012894462457</v>
      </c>
    </row>
    <row r="13" spans="1:10" ht="12.75" customHeight="1" x14ac:dyDescent="0.2">
      <c r="A13" s="40" t="s">
        <v>165</v>
      </c>
      <c r="B13" s="292">
        <v>0.34588159627338</v>
      </c>
      <c r="C13" s="292">
        <v>0.34739099319792999</v>
      </c>
      <c r="D13" s="292">
        <v>0.29884467454572</v>
      </c>
      <c r="E13" s="292">
        <v>0.21810699588477001</v>
      </c>
      <c r="F13" s="292">
        <v>0.24328249924451001</v>
      </c>
      <c r="G13" s="292">
        <v>0.5</v>
      </c>
      <c r="H13" s="292">
        <v>0.32394366197182994</v>
      </c>
      <c r="I13" s="292">
        <v>8.499998991249999E-2</v>
      </c>
      <c r="J13" s="292">
        <v>0.29625053780498001</v>
      </c>
    </row>
    <row r="14" spans="1:10" ht="12.75" customHeight="1" x14ac:dyDescent="0.2">
      <c r="A14" s="40" t="s">
        <v>467</v>
      </c>
      <c r="B14" s="292">
        <v>0.10057176413613</v>
      </c>
      <c r="C14" s="292">
        <v>0.22921711151433002</v>
      </c>
      <c r="D14" s="292">
        <v>0.32342105929958004</v>
      </c>
      <c r="E14" s="292">
        <v>0.28815556865055997</v>
      </c>
      <c r="F14" s="292">
        <v>0.26360808557887</v>
      </c>
      <c r="G14" s="292">
        <v>0.15548780487804001</v>
      </c>
      <c r="H14" s="292">
        <v>0.28000000000000003</v>
      </c>
      <c r="I14" s="292">
        <v>0.40827848588145998</v>
      </c>
      <c r="J14" s="292">
        <v>0.21662885943565999</v>
      </c>
    </row>
    <row r="15" spans="1:10" ht="12.75" customHeight="1" x14ac:dyDescent="0.2">
      <c r="A15" s="40" t="s">
        <v>10</v>
      </c>
      <c r="B15" s="292">
        <v>0.20541727674084001</v>
      </c>
      <c r="C15" s="292">
        <v>0.21450151294529998</v>
      </c>
      <c r="D15" s="292">
        <v>0.39771622256787997</v>
      </c>
      <c r="E15" s="292">
        <v>0.51660939289804997</v>
      </c>
      <c r="F15" s="292">
        <v>0.42922374559984</v>
      </c>
      <c r="G15" s="292">
        <v>0.29691876750700003</v>
      </c>
      <c r="H15" s="292">
        <v>0.34883720930232004</v>
      </c>
      <c r="I15" s="292">
        <v>0.63338791311095999</v>
      </c>
      <c r="J15" s="292">
        <v>0.33428327469560998</v>
      </c>
    </row>
    <row r="16" spans="1:10" ht="12.75" customHeight="1" x14ac:dyDescent="0.2">
      <c r="A16" s="100" t="s">
        <v>87</v>
      </c>
      <c r="B16" s="293">
        <v>5.5173254864692503</v>
      </c>
      <c r="C16" s="293">
        <v>6.4674218799812495</v>
      </c>
      <c r="D16" s="293">
        <v>6.6565032984777508</v>
      </c>
      <c r="E16" s="293">
        <v>7.3582951512027499</v>
      </c>
      <c r="F16" s="293">
        <v>5.7347793259795834</v>
      </c>
      <c r="G16" s="293">
        <v>3.9281045753967501</v>
      </c>
      <c r="H16" s="293">
        <v>4.8556201550387499</v>
      </c>
      <c r="I16" s="293">
        <v>8.1584137346080006</v>
      </c>
      <c r="J16" s="293">
        <v>6.2247695914936658</v>
      </c>
    </row>
    <row r="17" spans="1:10" ht="18" customHeight="1" x14ac:dyDescent="0.2">
      <c r="A17" s="39" t="s">
        <v>92</v>
      </c>
      <c r="B17" s="292"/>
      <c r="C17" s="292"/>
      <c r="D17" s="292"/>
      <c r="E17" s="292"/>
      <c r="F17" s="292"/>
      <c r="G17" s="292"/>
      <c r="H17" s="292"/>
      <c r="I17" s="292"/>
      <c r="J17" s="292"/>
    </row>
    <row r="18" spans="1:10" ht="12.75" customHeight="1" x14ac:dyDescent="0.2">
      <c r="A18" s="225" t="s">
        <v>127</v>
      </c>
      <c r="B18" s="294">
        <v>0.64823893967038004</v>
      </c>
      <c r="C18" s="294">
        <v>0.65230235791927993</v>
      </c>
      <c r="D18" s="294">
        <v>0.64695245864975004</v>
      </c>
      <c r="E18" s="294">
        <v>0.68172432463034993</v>
      </c>
      <c r="F18" s="294">
        <v>0.64326181521373005</v>
      </c>
      <c r="G18" s="294">
        <v>0.66407635760540007</v>
      </c>
      <c r="H18" s="294">
        <v>0.66096394407652004</v>
      </c>
      <c r="I18" s="294">
        <v>0.57195799893329002</v>
      </c>
      <c r="J18" s="294">
        <v>0.65168422472350995</v>
      </c>
    </row>
    <row r="19" spans="1:10" ht="12.75" customHeight="1" x14ac:dyDescent="0.2">
      <c r="A19" s="40" t="s">
        <v>320</v>
      </c>
      <c r="B19" s="292">
        <v>0.87899236503561995</v>
      </c>
      <c r="C19" s="292">
        <v>0.86275313821214994</v>
      </c>
      <c r="D19" s="292">
        <v>0.96253307955411993</v>
      </c>
      <c r="E19" s="292">
        <v>0.91964376591451003</v>
      </c>
      <c r="F19" s="292">
        <v>0.87075291355976003</v>
      </c>
      <c r="G19" s="292">
        <v>0.96952778730899991</v>
      </c>
      <c r="H19" s="292">
        <v>0.88804554079696008</v>
      </c>
      <c r="I19" s="292">
        <v>0.87157757558911997</v>
      </c>
      <c r="J19" s="292">
        <v>0.89579999289317991</v>
      </c>
    </row>
    <row r="20" spans="1:10" ht="12.75" customHeight="1" x14ac:dyDescent="0.2">
      <c r="A20" s="40" t="s">
        <v>307</v>
      </c>
      <c r="B20" s="292">
        <v>0.93975110703358988</v>
      </c>
      <c r="C20" s="292">
        <v>0.92125780533294999</v>
      </c>
      <c r="D20" s="292">
        <v>0.93271614711094997</v>
      </c>
      <c r="E20" s="292">
        <v>0.92317226409349995</v>
      </c>
      <c r="F20" s="292">
        <v>0.92590281802844998</v>
      </c>
      <c r="G20" s="292">
        <v>0.95134413242980997</v>
      </c>
      <c r="H20" s="292">
        <v>0.87196231666844992</v>
      </c>
      <c r="I20" s="292">
        <v>0.91843728481815001</v>
      </c>
      <c r="J20" s="292">
        <v>0.92963718349345004</v>
      </c>
    </row>
    <row r="21" spans="1:10" ht="12.75" customHeight="1" x14ac:dyDescent="0.2">
      <c r="A21" s="40" t="s">
        <v>165</v>
      </c>
      <c r="B21" s="292">
        <v>0.44934112981304997</v>
      </c>
      <c r="C21" s="292">
        <v>0.45658491442924998</v>
      </c>
      <c r="D21" s="292">
        <v>0.44224510780121001</v>
      </c>
      <c r="E21" s="292">
        <v>0.50987744801218005</v>
      </c>
      <c r="F21" s="292">
        <v>0.45348225845064</v>
      </c>
      <c r="G21" s="292">
        <v>0.50388512643504002</v>
      </c>
      <c r="H21" s="292">
        <v>0.48988487761259997</v>
      </c>
      <c r="I21" s="292">
        <v>0.48832807273194001</v>
      </c>
      <c r="J21" s="292">
        <v>0.45750992393542</v>
      </c>
    </row>
    <row r="22" spans="1:10" ht="12.75" customHeight="1" x14ac:dyDescent="0.2">
      <c r="A22" s="40" t="s">
        <v>467</v>
      </c>
      <c r="B22" s="292">
        <v>0.14791465896932998</v>
      </c>
      <c r="C22" s="292">
        <v>0.27086188750731</v>
      </c>
      <c r="D22" s="292">
        <v>0.33513019666428001</v>
      </c>
      <c r="E22" s="292">
        <v>0.27321168508787003</v>
      </c>
      <c r="F22" s="292">
        <v>0.23618757551354</v>
      </c>
      <c r="G22" s="292">
        <v>0.15073076295539001</v>
      </c>
      <c r="H22" s="292">
        <v>0.26555049274133002</v>
      </c>
      <c r="I22" s="292">
        <v>0.43059701660392002</v>
      </c>
      <c r="J22" s="292">
        <v>0.23907369163129</v>
      </c>
    </row>
    <row r="23" spans="1:10" ht="12.75" customHeight="1" x14ac:dyDescent="0.2">
      <c r="A23" s="40" t="s">
        <v>10</v>
      </c>
      <c r="B23" s="292">
        <v>0.14685426493806999</v>
      </c>
      <c r="C23" s="292">
        <v>0.16296155998980999</v>
      </c>
      <c r="D23" s="292">
        <v>0.26686785063344998</v>
      </c>
      <c r="E23" s="292">
        <v>0.26158503585150999</v>
      </c>
      <c r="F23" s="292">
        <v>0.29633732186152001</v>
      </c>
      <c r="G23" s="292">
        <v>0.26999325132069002</v>
      </c>
      <c r="H23" s="292">
        <v>0.17056610698229002</v>
      </c>
      <c r="I23" s="292">
        <v>0.21680049338898999</v>
      </c>
      <c r="J23" s="292">
        <v>0.20344839049864</v>
      </c>
    </row>
    <row r="24" spans="1:10" ht="12.75" customHeight="1" x14ac:dyDescent="0.2">
      <c r="A24" s="100" t="s">
        <v>87</v>
      </c>
      <c r="B24" s="101">
        <v>3.6929999231926662</v>
      </c>
      <c r="C24" s="101">
        <v>3.7015733582524164</v>
      </c>
      <c r="D24" s="101">
        <v>4.1121519919410838</v>
      </c>
      <c r="E24" s="101">
        <v>5.1049953725390838</v>
      </c>
      <c r="F24" s="101">
        <v>3.3066645987003334</v>
      </c>
      <c r="G24" s="101">
        <v>3.4580837484812501</v>
      </c>
      <c r="H24" s="101">
        <v>3.3631296448985832</v>
      </c>
      <c r="I24" s="101">
        <v>3.7124767827777503</v>
      </c>
      <c r="J24" s="101">
        <v>3.8314282549149166</v>
      </c>
    </row>
    <row r="25" spans="1:10" ht="18" customHeight="1" x14ac:dyDescent="0.2">
      <c r="A25" s="42" t="s">
        <v>333</v>
      </c>
      <c r="B25" s="99"/>
      <c r="C25" s="99"/>
      <c r="D25" s="99"/>
      <c r="E25" s="99"/>
      <c r="F25" s="99"/>
      <c r="G25" s="99"/>
      <c r="H25" s="99"/>
      <c r="I25" s="99"/>
      <c r="J25" s="99"/>
    </row>
    <row r="26" spans="1:10" ht="12.75" customHeight="1" x14ac:dyDescent="0.2">
      <c r="A26" s="225" t="s">
        <v>334</v>
      </c>
      <c r="B26" s="246">
        <v>5.3881168652199999E-3</v>
      </c>
      <c r="C26" s="246">
        <v>4.0361372489599997E-3</v>
      </c>
      <c r="D26" s="246">
        <v>1.5780965157099998E-3</v>
      </c>
      <c r="E26" s="246">
        <v>7.2280448069000003E-4</v>
      </c>
      <c r="F26" s="246">
        <v>9.2010611134000001E-4</v>
      </c>
      <c r="G26" s="246">
        <v>1.24662371979E-3</v>
      </c>
      <c r="H26" s="246">
        <v>2.5489303595799999E-3</v>
      </c>
      <c r="I26" s="246">
        <v>0</v>
      </c>
      <c r="J26" s="246">
        <v>3.2515197112100002E-3</v>
      </c>
    </row>
    <row r="27" spans="1:10" ht="12.75" customHeight="1" x14ac:dyDescent="0.2">
      <c r="A27" s="189" t="s">
        <v>335</v>
      </c>
      <c r="B27" s="76">
        <v>1.9108417532429998E-2</v>
      </c>
      <c r="C27" s="76">
        <v>2.2603242919480002E-2</v>
      </c>
      <c r="D27" s="76">
        <v>6.7101178574200003E-3</v>
      </c>
      <c r="E27" s="76">
        <v>3.3347570359500002E-3</v>
      </c>
      <c r="F27" s="76">
        <v>1.6036135071490001E-2</v>
      </c>
      <c r="G27" s="76">
        <v>1.043008520535E-2</v>
      </c>
      <c r="H27" s="76">
        <v>3.2862994993169997E-2</v>
      </c>
      <c r="I27" s="76">
        <v>4.681449905362E-2</v>
      </c>
      <c r="J27" s="76">
        <v>1.6192518025349999E-2</v>
      </c>
    </row>
    <row r="28" spans="1:10" ht="12.75" customHeight="1" x14ac:dyDescent="0.2">
      <c r="A28" s="189" t="s">
        <v>336</v>
      </c>
      <c r="B28" s="76">
        <v>0.10208381920190999</v>
      </c>
      <c r="C28" s="76">
        <v>0.11246880494622</v>
      </c>
      <c r="D28" s="76">
        <v>3.945803837998E-2</v>
      </c>
      <c r="E28" s="76">
        <v>1.6725105750569999E-2</v>
      </c>
      <c r="F28" s="76">
        <v>0.17877195289909001</v>
      </c>
      <c r="G28" s="76">
        <v>0.27192799642894999</v>
      </c>
      <c r="H28" s="76">
        <v>0.14215418261345</v>
      </c>
      <c r="I28" s="76">
        <v>7.9857394707180007E-2</v>
      </c>
      <c r="J28" s="76">
        <v>9.9949324804960007E-2</v>
      </c>
    </row>
    <row r="29" spans="1:10" ht="12.75" customHeight="1" x14ac:dyDescent="0.2">
      <c r="A29" s="189" t="s">
        <v>431</v>
      </c>
      <c r="B29" s="76">
        <v>5.4674299129439996E-2</v>
      </c>
      <c r="C29" s="76">
        <v>0.12414948149628</v>
      </c>
      <c r="D29" s="76">
        <v>4.0664853407579998E-2</v>
      </c>
      <c r="E29" s="76">
        <v>8.2793967789100004E-3</v>
      </c>
      <c r="F29" s="76">
        <v>0.14265229545298</v>
      </c>
      <c r="G29" s="76">
        <v>7.1805526550779999E-2</v>
      </c>
      <c r="H29" s="76">
        <v>0.17906235776057999</v>
      </c>
      <c r="I29" s="76">
        <v>1.971136828193E-2</v>
      </c>
      <c r="J29" s="76">
        <v>7.9607164393780003E-2</v>
      </c>
    </row>
    <row r="30" spans="1:10" ht="12.75" customHeight="1" x14ac:dyDescent="0.2">
      <c r="A30" s="165" t="s">
        <v>337</v>
      </c>
      <c r="B30" s="247">
        <v>4.4613607330199999E-3</v>
      </c>
      <c r="C30" s="247">
        <v>0.10122702079236999</v>
      </c>
      <c r="D30" s="247">
        <v>6.2860845289979997E-2</v>
      </c>
      <c r="E30" s="247">
        <v>1.333902814381E-2</v>
      </c>
      <c r="F30" s="247">
        <v>6.6522476787769999E-2</v>
      </c>
      <c r="G30" s="247">
        <v>4.2426760721509998E-2</v>
      </c>
      <c r="H30" s="247">
        <v>0.13409194355939</v>
      </c>
      <c r="I30" s="247">
        <v>0.15417107573146999</v>
      </c>
      <c r="J30" s="247">
        <v>5.418448565654E-2</v>
      </c>
    </row>
    <row r="31" spans="1:10" ht="12.75" customHeight="1" x14ac:dyDescent="0.2">
      <c r="A31" s="189"/>
      <c r="B31" s="76"/>
      <c r="C31" s="76"/>
      <c r="D31" s="76"/>
      <c r="E31" s="76"/>
      <c r="F31" s="76"/>
      <c r="G31" s="76"/>
      <c r="H31" s="76"/>
      <c r="I31" s="76"/>
      <c r="J31" s="76"/>
    </row>
    <row r="32" spans="1:10" ht="12.75" customHeight="1" x14ac:dyDescent="0.2">
      <c r="A32" s="43" t="s">
        <v>252</v>
      </c>
      <c r="B32" s="76"/>
      <c r="C32" s="76"/>
      <c r="D32" s="76"/>
      <c r="E32" s="76"/>
      <c r="F32" s="76"/>
      <c r="G32" s="76"/>
      <c r="H32" s="76"/>
      <c r="I32" s="76"/>
      <c r="J32" s="76"/>
    </row>
    <row r="33" spans="1:13" ht="12.75" customHeight="1" x14ac:dyDescent="0.2">
      <c r="A33" s="303" t="s">
        <v>575</v>
      </c>
      <c r="B33" s="78"/>
      <c r="C33" s="78"/>
      <c r="D33" s="78"/>
      <c r="E33" s="78"/>
      <c r="F33" s="35"/>
      <c r="G33" s="35"/>
      <c r="H33" s="35"/>
      <c r="I33" s="35"/>
      <c r="J33" s="35"/>
    </row>
    <row r="34" spans="1:13" ht="12.75" customHeight="1" x14ac:dyDescent="0.2">
      <c r="A34" s="30" t="s">
        <v>304</v>
      </c>
      <c r="L34" s="27"/>
    </row>
    <row r="35" spans="1:13" ht="12.75" customHeight="1" x14ac:dyDescent="0.2">
      <c r="A35" s="278" t="s">
        <v>86</v>
      </c>
      <c r="B35" s="76"/>
      <c r="C35" s="76"/>
      <c r="D35" s="76"/>
      <c r="E35" s="76"/>
      <c r="F35" s="76"/>
      <c r="G35" s="76"/>
      <c r="H35" s="76"/>
      <c r="I35" s="76"/>
      <c r="J35" s="76"/>
    </row>
    <row r="36" spans="1:13" ht="12.75" customHeight="1" x14ac:dyDescent="0.2">
      <c r="A36" s="30" t="s">
        <v>495</v>
      </c>
      <c r="B36" s="99"/>
      <c r="C36" s="99"/>
      <c r="D36" s="99"/>
      <c r="E36" s="99"/>
      <c r="F36" s="99"/>
      <c r="G36" s="99"/>
      <c r="H36" s="99"/>
      <c r="I36" s="99"/>
      <c r="J36" s="99"/>
    </row>
    <row r="37" spans="1:13" ht="12.75" customHeight="1" x14ac:dyDescent="0.2">
      <c r="A37" s="30" t="s">
        <v>487</v>
      </c>
      <c r="B37" s="77"/>
      <c r="C37" s="77"/>
      <c r="D37" s="77"/>
      <c r="E37" s="77"/>
      <c r="F37" s="77"/>
      <c r="G37" s="77"/>
      <c r="H37" s="77"/>
      <c r="I37" s="77"/>
      <c r="J37" s="77"/>
    </row>
    <row r="38" spans="1:13" ht="12.75" customHeight="1" x14ac:dyDescent="0.2">
      <c r="A38" s="189"/>
      <c r="B38" s="36"/>
      <c r="C38" s="36"/>
      <c r="D38" s="36"/>
      <c r="E38" s="36"/>
      <c r="F38" s="36"/>
      <c r="G38" s="36"/>
      <c r="H38" s="36"/>
      <c r="I38" s="36"/>
      <c r="J38" s="36"/>
    </row>
    <row r="39" spans="1:13" ht="12.75" customHeight="1" x14ac:dyDescent="0.2">
      <c r="A39" s="43"/>
      <c r="B39" s="78"/>
      <c r="C39" s="78"/>
      <c r="D39" s="78"/>
      <c r="E39" s="78"/>
      <c r="F39" s="35"/>
      <c r="G39" s="35"/>
      <c r="H39" s="35"/>
      <c r="I39" s="35"/>
      <c r="J39" s="35"/>
    </row>
    <row r="40" spans="1:13" ht="12.75" customHeight="1" x14ac:dyDescent="0.2">
      <c r="L40" s="27"/>
    </row>
    <row r="41" spans="1:13" ht="12.75" customHeight="1" x14ac:dyDescent="0.2">
      <c r="L41" s="27"/>
    </row>
    <row r="42" spans="1:13" x14ac:dyDescent="0.2">
      <c r="M42" s="1"/>
    </row>
    <row r="43" spans="1:13" x14ac:dyDescent="0.2">
      <c r="A43" s="32"/>
      <c r="M43" s="1"/>
    </row>
    <row r="44" spans="1:13" x14ac:dyDescent="0.2">
      <c r="A44" s="32"/>
      <c r="M44" s="1"/>
    </row>
    <row r="45" spans="1:13" x14ac:dyDescent="0.2">
      <c r="M45" s="1"/>
    </row>
    <row r="46" spans="1:13" x14ac:dyDescent="0.2">
      <c r="M46" s="1"/>
    </row>
  </sheetData>
  <mergeCells count="2">
    <mergeCell ref="A1:J1"/>
    <mergeCell ref="B4:J4"/>
  </mergeCells>
  <phoneticPr fontId="2" type="noConversion"/>
  <pageMargins left="0.53" right="0.42" top="1" bottom="1" header="0.5" footer="0.5"/>
  <pageSetup paperSize="9" scale="85" orientation="portrait" r:id="rId1"/>
  <headerFooter alignWithMargins="0"/>
  <rowBreaks count="1" manualBreakCount="1">
    <brk id="44"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5"/>
  <sheetViews>
    <sheetView zoomScaleNormal="100" workbookViewId="0">
      <selection activeCell="A2" sqref="A2"/>
    </sheetView>
  </sheetViews>
  <sheetFormatPr defaultRowHeight="12.75" x14ac:dyDescent="0.2"/>
  <cols>
    <col min="1" max="1" width="35.28515625" customWidth="1"/>
    <col min="2" max="10" width="9.140625" style="1"/>
  </cols>
  <sheetData>
    <row r="1" spans="1:11" ht="15.75" x14ac:dyDescent="0.3">
      <c r="A1" s="271" t="s">
        <v>554</v>
      </c>
      <c r="B1" s="16"/>
      <c r="C1" s="16"/>
      <c r="D1" s="16"/>
      <c r="E1" s="16"/>
      <c r="F1" s="16"/>
      <c r="G1" s="16"/>
      <c r="H1" s="16"/>
      <c r="I1" s="16"/>
      <c r="J1" s="16"/>
    </row>
    <row r="2" spans="1:11" ht="15" x14ac:dyDescent="0.3">
      <c r="A2" s="15"/>
      <c r="B2" s="16"/>
      <c r="C2" s="16"/>
      <c r="D2" s="16"/>
      <c r="E2" s="16"/>
      <c r="F2" s="16"/>
      <c r="G2" s="16"/>
      <c r="H2" s="16"/>
      <c r="I2" s="16"/>
      <c r="J2" s="16"/>
    </row>
    <row r="3" spans="1:11" x14ac:dyDescent="0.2">
      <c r="A3" s="49"/>
      <c r="B3" s="79" t="s">
        <v>106</v>
      </c>
      <c r="C3" s="79" t="s">
        <v>254</v>
      </c>
      <c r="D3" s="79" t="s">
        <v>255</v>
      </c>
      <c r="E3" s="79" t="s">
        <v>123</v>
      </c>
      <c r="F3" s="79" t="s">
        <v>122</v>
      </c>
      <c r="G3" s="79" t="s">
        <v>256</v>
      </c>
      <c r="H3" s="79" t="s">
        <v>125</v>
      </c>
      <c r="I3" s="79" t="s">
        <v>124</v>
      </c>
      <c r="J3" s="79" t="s">
        <v>257</v>
      </c>
    </row>
    <row r="4" spans="1:11" ht="18" customHeight="1" x14ac:dyDescent="0.2">
      <c r="A4" s="74" t="s">
        <v>339</v>
      </c>
      <c r="B4" s="338" t="s">
        <v>266</v>
      </c>
      <c r="C4" s="338"/>
      <c r="D4" s="338"/>
      <c r="E4" s="338"/>
      <c r="F4" s="338"/>
      <c r="G4" s="338"/>
      <c r="H4" s="338"/>
      <c r="I4" s="338"/>
      <c r="J4" s="338"/>
    </row>
    <row r="5" spans="1:11" x14ac:dyDescent="0.2">
      <c r="A5" s="104" t="s">
        <v>162</v>
      </c>
      <c r="B5" s="93">
        <v>45393.000161999997</v>
      </c>
      <c r="C5" s="93">
        <v>70928.000476999994</v>
      </c>
      <c r="D5" s="93">
        <v>59172.000094000003</v>
      </c>
      <c r="E5" s="93">
        <v>19873.000018999999</v>
      </c>
      <c r="F5" s="93">
        <v>25951.999973999998</v>
      </c>
      <c r="G5" s="93">
        <v>4444.0000419999997</v>
      </c>
      <c r="H5" s="93">
        <v>3554</v>
      </c>
      <c r="I5" s="93">
        <v>1791.0001769999999</v>
      </c>
      <c r="J5" s="70">
        <v>231107.00094500001</v>
      </c>
    </row>
    <row r="6" spans="1:11" x14ac:dyDescent="0.2">
      <c r="A6" s="104" t="s">
        <v>163</v>
      </c>
      <c r="B6" s="93">
        <v>222170.000921</v>
      </c>
      <c r="C6" s="93">
        <v>172483.00038700001</v>
      </c>
      <c r="D6" s="93">
        <v>106191.999882</v>
      </c>
      <c r="E6" s="93">
        <v>47551.000039999999</v>
      </c>
      <c r="F6" s="93">
        <v>69559.999985000002</v>
      </c>
      <c r="G6" s="93">
        <v>22147.00014</v>
      </c>
      <c r="H6" s="93">
        <v>8110</v>
      </c>
      <c r="I6" s="93">
        <v>1656.0001070000001</v>
      </c>
      <c r="J6" s="70">
        <v>649869.00146199996</v>
      </c>
    </row>
    <row r="7" spans="1:11" x14ac:dyDescent="0.2">
      <c r="A7" s="125" t="s">
        <v>302</v>
      </c>
      <c r="B7" s="186">
        <v>1233.0000030000001</v>
      </c>
      <c r="C7" s="186">
        <v>38145.000159000003</v>
      </c>
      <c r="D7" s="186">
        <v>20101.000011999997</v>
      </c>
      <c r="E7" s="186">
        <v>2898.000004</v>
      </c>
      <c r="F7" s="186">
        <v>9405.9999869999992</v>
      </c>
      <c r="G7" s="186">
        <v>2242.0000110000001</v>
      </c>
      <c r="H7" s="186">
        <v>1875</v>
      </c>
      <c r="I7" s="186">
        <v>572.00009</v>
      </c>
      <c r="J7" s="187">
        <v>76472.000265999988</v>
      </c>
    </row>
    <row r="8" spans="1:11" s="284" customFormat="1" x14ac:dyDescent="0.2">
      <c r="A8" s="57" t="s">
        <v>121</v>
      </c>
      <c r="B8" s="159">
        <f>SUM(B5:B7)</f>
        <v>268796.001086</v>
      </c>
      <c r="C8" s="159">
        <f t="shared" ref="C8:J8" si="0">SUM(C5:C7)</f>
        <v>281556.00102299999</v>
      </c>
      <c r="D8" s="159">
        <f t="shared" si="0"/>
        <v>185464.999988</v>
      </c>
      <c r="E8" s="159">
        <f t="shared" si="0"/>
        <v>70322.000062999999</v>
      </c>
      <c r="F8" s="159">
        <f t="shared" si="0"/>
        <v>104917.99994600001</v>
      </c>
      <c r="G8" s="159">
        <f t="shared" si="0"/>
        <v>28833.000193</v>
      </c>
      <c r="H8" s="159">
        <f t="shared" si="0"/>
        <v>13539</v>
      </c>
      <c r="I8" s="159">
        <f t="shared" si="0"/>
        <v>4019.0003739999997</v>
      </c>
      <c r="J8" s="159">
        <f t="shared" si="0"/>
        <v>957448.00267299986</v>
      </c>
    </row>
    <row r="9" spans="1:11" ht="18" customHeight="1" x14ac:dyDescent="0.2">
      <c r="A9" s="74" t="s">
        <v>339</v>
      </c>
      <c r="B9" s="338" t="s">
        <v>258</v>
      </c>
      <c r="C9" s="338"/>
      <c r="D9" s="338"/>
      <c r="E9" s="338"/>
      <c r="F9" s="338"/>
      <c r="G9" s="338"/>
      <c r="H9" s="338"/>
      <c r="I9" s="338"/>
      <c r="J9" s="338"/>
      <c r="K9" s="49"/>
    </row>
    <row r="10" spans="1:11" x14ac:dyDescent="0.2">
      <c r="A10" s="104" t="s">
        <v>162</v>
      </c>
      <c r="B10" s="156">
        <f>B5/B$8</f>
        <v>0.16887528080254707</v>
      </c>
      <c r="C10" s="156">
        <f t="shared" ref="C10:J10" si="1">C5/C$8</f>
        <v>0.25191436239785908</v>
      </c>
      <c r="D10" s="156">
        <f t="shared" si="1"/>
        <v>0.31904672093294456</v>
      </c>
      <c r="E10" s="156">
        <f t="shared" si="1"/>
        <v>0.28260003983385279</v>
      </c>
      <c r="F10" s="156">
        <f t="shared" si="1"/>
        <v>0.24735507717795965</v>
      </c>
      <c r="G10" s="156">
        <f t="shared" si="1"/>
        <v>0.15412894989259224</v>
      </c>
      <c r="H10" s="156">
        <f t="shared" si="1"/>
        <v>0.26250092325873403</v>
      </c>
      <c r="I10" s="156">
        <f t="shared" si="1"/>
        <v>0.44563324467110388</v>
      </c>
      <c r="J10" s="156">
        <f t="shared" si="1"/>
        <v>0.24137812215367971</v>
      </c>
      <c r="K10" s="49"/>
    </row>
    <row r="11" spans="1:11" x14ac:dyDescent="0.2">
      <c r="A11" s="104" t="s">
        <v>163</v>
      </c>
      <c r="B11" s="156">
        <f t="shared" ref="B11:J11" si="2">B6/B$8</f>
        <v>0.82653759737265498</v>
      </c>
      <c r="C11" s="156">
        <f t="shared" si="2"/>
        <v>0.61260637230356907</v>
      </c>
      <c r="D11" s="156">
        <f t="shared" si="2"/>
        <v>0.57257164364635305</v>
      </c>
      <c r="E11" s="156">
        <f t="shared" si="2"/>
        <v>0.67618952813344413</v>
      </c>
      <c r="F11" s="156">
        <f t="shared" si="2"/>
        <v>0.66299395738387756</v>
      </c>
      <c r="G11" s="156">
        <f t="shared" si="2"/>
        <v>0.76811292587501145</v>
      </c>
      <c r="H11" s="156">
        <f t="shared" si="2"/>
        <v>0.59901026663712242</v>
      </c>
      <c r="I11" s="156">
        <f t="shared" si="2"/>
        <v>0.41204278499527208</v>
      </c>
      <c r="J11" s="156">
        <f t="shared" si="2"/>
        <v>0.67875122163051993</v>
      </c>
      <c r="K11" s="49"/>
    </row>
    <row r="12" spans="1:11" x14ac:dyDescent="0.2">
      <c r="A12" s="125" t="s">
        <v>302</v>
      </c>
      <c r="B12" s="156">
        <f t="shared" ref="B12:J12" si="3">B7/B$8</f>
        <v>4.5871218247979352E-3</v>
      </c>
      <c r="C12" s="156">
        <f t="shared" si="3"/>
        <v>0.13547926529857193</v>
      </c>
      <c r="D12" s="156">
        <f t="shared" si="3"/>
        <v>0.10838163542070244</v>
      </c>
      <c r="E12" s="156">
        <f t="shared" si="3"/>
        <v>4.1210432032703033E-2</v>
      </c>
      <c r="F12" s="156">
        <f t="shared" si="3"/>
        <v>8.9650965438162658E-2</v>
      </c>
      <c r="G12" s="156">
        <f t="shared" si="3"/>
        <v>7.7758124232396281E-2</v>
      </c>
      <c r="H12" s="156">
        <f t="shared" si="3"/>
        <v>0.13848881010414357</v>
      </c>
      <c r="I12" s="156">
        <f t="shared" si="3"/>
        <v>0.14232397033362407</v>
      </c>
      <c r="J12" s="156">
        <f t="shared" si="3"/>
        <v>7.9870656215800473E-2</v>
      </c>
      <c r="K12" s="49"/>
    </row>
    <row r="13" spans="1:11" x14ac:dyDescent="0.2">
      <c r="A13" s="57" t="s">
        <v>121</v>
      </c>
      <c r="B13" s="245">
        <f>SUM(B10:B12)</f>
        <v>1</v>
      </c>
      <c r="C13" s="245">
        <f t="shared" ref="C13:J13" si="4">SUM(C10:C12)</f>
        <v>1</v>
      </c>
      <c r="D13" s="245">
        <f t="shared" si="4"/>
        <v>1</v>
      </c>
      <c r="E13" s="245">
        <f t="shared" si="4"/>
        <v>0.99999999999999989</v>
      </c>
      <c r="F13" s="245">
        <f t="shared" si="4"/>
        <v>0.99999999999999989</v>
      </c>
      <c r="G13" s="245">
        <f t="shared" si="4"/>
        <v>0.99999999999999989</v>
      </c>
      <c r="H13" s="245">
        <f t="shared" si="4"/>
        <v>1</v>
      </c>
      <c r="I13" s="245">
        <f t="shared" si="4"/>
        <v>1</v>
      </c>
      <c r="J13" s="245">
        <f t="shared" si="4"/>
        <v>1</v>
      </c>
      <c r="K13" s="49"/>
    </row>
    <row r="14" spans="1:11" ht="18" customHeight="1" x14ac:dyDescent="0.2">
      <c r="A14" s="74" t="s">
        <v>89</v>
      </c>
      <c r="B14" s="338" t="s">
        <v>329</v>
      </c>
      <c r="C14" s="338"/>
      <c r="D14" s="338"/>
      <c r="E14" s="338"/>
      <c r="F14" s="338"/>
      <c r="G14" s="338"/>
      <c r="H14" s="338"/>
      <c r="I14" s="338"/>
      <c r="J14" s="338"/>
      <c r="K14" s="49"/>
    </row>
    <row r="15" spans="1:11" x14ac:dyDescent="0.2">
      <c r="A15" s="104" t="s">
        <v>162</v>
      </c>
      <c r="B15" s="156">
        <f>B5/(B$5+B$6)</f>
        <v>0.1696535020846128</v>
      </c>
      <c r="C15" s="156">
        <f t="shared" ref="C15:J16" si="5">C5/(C$5+C$6)</f>
        <v>0.29139192651621071</v>
      </c>
      <c r="D15" s="156">
        <f t="shared" si="5"/>
        <v>0.35782879044161908</v>
      </c>
      <c r="E15" s="156">
        <f t="shared" si="5"/>
        <v>0.29474667776474173</v>
      </c>
      <c r="F15" s="156">
        <f t="shared" si="5"/>
        <v>0.2717145488016196</v>
      </c>
      <c r="G15" s="156">
        <f t="shared" si="5"/>
        <v>0.16712421539556213</v>
      </c>
      <c r="H15" s="156">
        <f t="shared" si="5"/>
        <v>0.30469821673525377</v>
      </c>
      <c r="I15" s="156">
        <f t="shared" si="5"/>
        <v>0.51958225397117486</v>
      </c>
      <c r="J15" s="156">
        <f t="shared" si="5"/>
        <v>0.26233064273438794</v>
      </c>
      <c r="K15" s="49"/>
    </row>
    <row r="16" spans="1:11" x14ac:dyDescent="0.2">
      <c r="A16" s="104" t="s">
        <v>163</v>
      </c>
      <c r="B16" s="156">
        <f>B6/(B$5+B$6)</f>
        <v>0.83034649791538728</v>
      </c>
      <c r="C16" s="156">
        <f t="shared" si="5"/>
        <v>0.70860807348378929</v>
      </c>
      <c r="D16" s="156">
        <f t="shared" si="5"/>
        <v>0.64217120955838103</v>
      </c>
      <c r="E16" s="156">
        <f t="shared" si="5"/>
        <v>0.70525332223525827</v>
      </c>
      <c r="F16" s="156">
        <f t="shared" si="5"/>
        <v>0.72828545119838028</v>
      </c>
      <c r="G16" s="156">
        <f t="shared" si="5"/>
        <v>0.8328757846044379</v>
      </c>
      <c r="H16" s="156">
        <f t="shared" si="5"/>
        <v>0.69530178326474623</v>
      </c>
      <c r="I16" s="156">
        <f t="shared" si="5"/>
        <v>0.48041774602882514</v>
      </c>
      <c r="J16" s="156">
        <f t="shared" si="5"/>
        <v>0.73766935726561211</v>
      </c>
      <c r="K16" s="49"/>
    </row>
    <row r="17" spans="1:11" x14ac:dyDescent="0.2">
      <c r="A17" s="57" t="s">
        <v>382</v>
      </c>
      <c r="B17" s="245">
        <f t="shared" ref="B17:J17" si="6">SUM(B15:B16)</f>
        <v>1</v>
      </c>
      <c r="C17" s="245">
        <f t="shared" si="6"/>
        <v>1</v>
      </c>
      <c r="D17" s="245">
        <f t="shared" si="6"/>
        <v>1</v>
      </c>
      <c r="E17" s="245">
        <f t="shared" si="6"/>
        <v>1</v>
      </c>
      <c r="F17" s="245">
        <f t="shared" si="6"/>
        <v>0.99999999999999989</v>
      </c>
      <c r="G17" s="245">
        <f t="shared" si="6"/>
        <v>1</v>
      </c>
      <c r="H17" s="245">
        <f t="shared" si="6"/>
        <v>1</v>
      </c>
      <c r="I17" s="245">
        <f t="shared" si="6"/>
        <v>1</v>
      </c>
      <c r="J17" s="245">
        <f t="shared" si="6"/>
        <v>1</v>
      </c>
      <c r="K17" s="49"/>
    </row>
    <row r="18" spans="1:11" x14ac:dyDescent="0.2">
      <c r="A18" s="121"/>
      <c r="B18" s="122"/>
      <c r="C18" s="122"/>
      <c r="D18" s="122"/>
      <c r="E18" s="122"/>
      <c r="F18" s="122"/>
      <c r="G18" s="122"/>
      <c r="H18" s="122"/>
      <c r="I18" s="122"/>
      <c r="J18" s="122"/>
      <c r="K18" s="49"/>
    </row>
    <row r="19" spans="1:11" x14ac:dyDescent="0.2">
      <c r="A19" s="30" t="s">
        <v>252</v>
      </c>
    </row>
    <row r="20" spans="1:11" x14ac:dyDescent="0.2">
      <c r="A20" s="303" t="s">
        <v>575</v>
      </c>
    </row>
    <row r="21" spans="1:11" x14ac:dyDescent="0.2">
      <c r="A21" s="61" t="s">
        <v>304</v>
      </c>
    </row>
    <row r="22" spans="1:11" x14ac:dyDescent="0.2">
      <c r="A22" s="61" t="s">
        <v>345</v>
      </c>
    </row>
    <row r="23" spans="1:11" x14ac:dyDescent="0.2">
      <c r="A23" s="61" t="s">
        <v>338</v>
      </c>
    </row>
    <row r="24" spans="1:11" x14ac:dyDescent="0.2">
      <c r="A24" s="30" t="s">
        <v>88</v>
      </c>
    </row>
    <row r="25" spans="1:11" x14ac:dyDescent="0.2">
      <c r="A25" s="30" t="s">
        <v>82</v>
      </c>
    </row>
  </sheetData>
  <mergeCells count="3">
    <mergeCell ref="B9:J9"/>
    <mergeCell ref="B4:J4"/>
    <mergeCell ref="B14:J14"/>
  </mergeCells>
  <phoneticPr fontId="2" type="noConversion"/>
  <pageMargins left="0.49" right="0.43" top="1" bottom="1" header="0.5" footer="0.5"/>
  <pageSetup paperSize="9" scale="7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6"/>
  <sheetViews>
    <sheetView workbookViewId="0">
      <selection activeCell="A2" sqref="A2"/>
    </sheetView>
  </sheetViews>
  <sheetFormatPr defaultRowHeight="12.75" x14ac:dyDescent="0.2"/>
  <cols>
    <col min="1" max="1" width="23.85546875" style="17" customWidth="1"/>
    <col min="2" max="10" width="9.7109375" customWidth="1"/>
  </cols>
  <sheetData>
    <row r="1" spans="1:11" ht="15" x14ac:dyDescent="0.25">
      <c r="A1" s="332" t="s">
        <v>555</v>
      </c>
      <c r="B1" s="332"/>
      <c r="C1" s="332"/>
      <c r="D1" s="332"/>
      <c r="E1" s="332"/>
      <c r="F1" s="332"/>
      <c r="G1" s="332"/>
      <c r="H1" s="332"/>
      <c r="I1" s="332"/>
      <c r="J1" s="332"/>
    </row>
    <row r="2" spans="1:11" x14ac:dyDescent="0.2">
      <c r="A2" s="171"/>
    </row>
    <row r="3" spans="1:11" x14ac:dyDescent="0.2">
      <c r="A3" s="170"/>
      <c r="B3" s="79" t="s">
        <v>106</v>
      </c>
      <c r="C3" s="79" t="s">
        <v>254</v>
      </c>
      <c r="D3" s="79" t="s">
        <v>255</v>
      </c>
      <c r="E3" s="79" t="s">
        <v>123</v>
      </c>
      <c r="F3" s="79" t="s">
        <v>122</v>
      </c>
      <c r="G3" s="79" t="s">
        <v>256</v>
      </c>
      <c r="H3" s="79" t="s">
        <v>125</v>
      </c>
      <c r="I3" s="79" t="s">
        <v>124</v>
      </c>
      <c r="J3" s="79" t="s">
        <v>257</v>
      </c>
    </row>
    <row r="4" spans="1:11" ht="18" customHeight="1" x14ac:dyDescent="0.2">
      <c r="A4" s="74" t="s">
        <v>431</v>
      </c>
      <c r="B4" s="344" t="s">
        <v>266</v>
      </c>
      <c r="C4" s="344"/>
      <c r="D4" s="344"/>
      <c r="E4" s="344"/>
      <c r="F4" s="344"/>
      <c r="G4" s="344"/>
      <c r="H4" s="344"/>
      <c r="I4" s="344"/>
      <c r="J4" s="344"/>
    </row>
    <row r="5" spans="1:11" x14ac:dyDescent="0.2">
      <c r="A5" s="104" t="s">
        <v>164</v>
      </c>
      <c r="B5" s="249">
        <v>105910.00046700001</v>
      </c>
      <c r="C5" s="249">
        <v>98821.000283000001</v>
      </c>
      <c r="D5" s="249">
        <v>69592.999867000006</v>
      </c>
      <c r="E5" s="249">
        <v>31997.000024000001</v>
      </c>
      <c r="F5" s="249">
        <v>35232.999997999999</v>
      </c>
      <c r="G5" s="249">
        <v>12250.000056000001</v>
      </c>
      <c r="H5" s="249">
        <v>4923</v>
      </c>
      <c r="I5" s="249">
        <v>998.00001599999996</v>
      </c>
      <c r="J5" s="249">
        <v>359725.000711</v>
      </c>
    </row>
    <row r="6" spans="1:11" x14ac:dyDescent="0.2">
      <c r="A6" s="104" t="s">
        <v>165</v>
      </c>
      <c r="B6" s="249">
        <v>136716.000523</v>
      </c>
      <c r="C6" s="249">
        <v>126912.00052099999</v>
      </c>
      <c r="D6" s="249">
        <v>91320.000008000003</v>
      </c>
      <c r="E6" s="249">
        <v>32947.000032000004</v>
      </c>
      <c r="F6" s="249">
        <v>47255.999968999997</v>
      </c>
      <c r="G6" s="249">
        <v>12304.000110000001</v>
      </c>
      <c r="H6" s="249">
        <v>5516</v>
      </c>
      <c r="I6" s="249">
        <v>2389.000325</v>
      </c>
      <c r="J6" s="249">
        <v>455360.00148799998</v>
      </c>
    </row>
    <row r="7" spans="1:11" x14ac:dyDescent="0.2">
      <c r="A7" s="104" t="s">
        <v>166</v>
      </c>
      <c r="B7" s="249">
        <v>9456.0000230000005</v>
      </c>
      <c r="C7" s="249">
        <v>12238.000024999999</v>
      </c>
      <c r="D7" s="249">
        <v>7197.0000730000002</v>
      </c>
      <c r="E7" s="249">
        <v>2269.0000020000002</v>
      </c>
      <c r="F7" s="249">
        <v>3855.9999939999998</v>
      </c>
      <c r="G7" s="249">
        <v>1045.000006</v>
      </c>
      <c r="H7" s="249">
        <v>561</v>
      </c>
      <c r="I7" s="249">
        <v>297.00001900000001</v>
      </c>
      <c r="J7" s="249">
        <v>36919.000141999997</v>
      </c>
    </row>
    <row r="8" spans="1:11" x14ac:dyDescent="0.2">
      <c r="A8" s="104" t="s">
        <v>302</v>
      </c>
      <c r="B8" s="249">
        <v>16714.000072999999</v>
      </c>
      <c r="C8" s="249">
        <v>43585.000194</v>
      </c>
      <c r="D8" s="249">
        <v>17355.000039999999</v>
      </c>
      <c r="E8" s="249">
        <v>3109.0000049999999</v>
      </c>
      <c r="F8" s="249">
        <v>18572.999984999999</v>
      </c>
      <c r="G8" s="249">
        <v>3234.0000209999998</v>
      </c>
      <c r="H8" s="249">
        <v>2539</v>
      </c>
      <c r="I8" s="249">
        <v>335.00001400000002</v>
      </c>
      <c r="J8" s="249">
        <v>105444.00033200001</v>
      </c>
    </row>
    <row r="9" spans="1:11" x14ac:dyDescent="0.2">
      <c r="A9" s="57" t="s">
        <v>121</v>
      </c>
      <c r="B9" s="250">
        <f>SUM(B5:B8)</f>
        <v>268796.001086</v>
      </c>
      <c r="C9" s="250">
        <f t="shared" ref="C9:J9" si="0">SUM(C5:C8)</f>
        <v>281556.00102299999</v>
      </c>
      <c r="D9" s="250">
        <f t="shared" si="0"/>
        <v>185464.99998800003</v>
      </c>
      <c r="E9" s="250">
        <f t="shared" si="0"/>
        <v>70322.000062999999</v>
      </c>
      <c r="F9" s="250">
        <f t="shared" si="0"/>
        <v>104917.999946</v>
      </c>
      <c r="G9" s="250">
        <f t="shared" si="0"/>
        <v>28833.000193</v>
      </c>
      <c r="H9" s="250">
        <f t="shared" si="0"/>
        <v>13539</v>
      </c>
      <c r="I9" s="250">
        <f t="shared" si="0"/>
        <v>4019.0003740000002</v>
      </c>
      <c r="J9" s="250">
        <f t="shared" si="0"/>
        <v>957448.00267299998</v>
      </c>
    </row>
    <row r="10" spans="1:11" ht="18" customHeight="1" x14ac:dyDescent="0.2">
      <c r="A10" s="74" t="s">
        <v>431</v>
      </c>
      <c r="B10" s="344" t="s">
        <v>258</v>
      </c>
      <c r="C10" s="344"/>
      <c r="D10" s="344"/>
      <c r="E10" s="344"/>
      <c r="F10" s="344"/>
      <c r="G10" s="344"/>
      <c r="H10" s="344"/>
      <c r="I10" s="344"/>
      <c r="J10" s="344"/>
      <c r="K10" s="49"/>
    </row>
    <row r="11" spans="1:11" x14ac:dyDescent="0.2">
      <c r="A11" s="104" t="s">
        <v>164</v>
      </c>
      <c r="B11" s="156">
        <f>B5/B$9</f>
        <v>0.39401628014962398</v>
      </c>
      <c r="C11" s="156">
        <f t="shared" ref="C11:J11" si="1">C5/C$9</f>
        <v>0.35098168720945649</v>
      </c>
      <c r="D11" s="156">
        <f t="shared" si="1"/>
        <v>0.37523521889037187</v>
      </c>
      <c r="E11" s="156">
        <f t="shared" si="1"/>
        <v>0.45500696788109785</v>
      </c>
      <c r="F11" s="156">
        <f t="shared" si="1"/>
        <v>0.33581463634585096</v>
      </c>
      <c r="G11" s="156">
        <f t="shared" si="1"/>
        <v>0.4248604021087623</v>
      </c>
      <c r="H11" s="156">
        <f t="shared" si="1"/>
        <v>0.36361621980943942</v>
      </c>
      <c r="I11" s="156">
        <f t="shared" si="1"/>
        <v>0.24832045860366966</v>
      </c>
      <c r="J11" s="156">
        <f t="shared" si="1"/>
        <v>0.37571230991836735</v>
      </c>
      <c r="K11" s="49"/>
    </row>
    <row r="12" spans="1:11" x14ac:dyDescent="0.2">
      <c r="A12" s="104" t="s">
        <v>165</v>
      </c>
      <c r="B12" s="156">
        <f t="shared" ref="B12:J14" si="2">B6/B$9</f>
        <v>0.50862364012349415</v>
      </c>
      <c r="C12" s="156">
        <f t="shared" si="2"/>
        <v>0.45075224843327955</v>
      </c>
      <c r="D12" s="156">
        <f t="shared" si="2"/>
        <v>0.49238400783926128</v>
      </c>
      <c r="E12" s="156">
        <f t="shared" si="2"/>
        <v>0.46851625383924633</v>
      </c>
      <c r="F12" s="156">
        <f t="shared" si="2"/>
        <v>0.45040889068912943</v>
      </c>
      <c r="G12" s="156">
        <f t="shared" si="2"/>
        <v>0.4267332579905137</v>
      </c>
      <c r="H12" s="156">
        <f t="shared" si="2"/>
        <v>0.40741561415170985</v>
      </c>
      <c r="I12" s="156">
        <f t="shared" si="2"/>
        <v>0.59442649979708606</v>
      </c>
      <c r="J12" s="156">
        <f t="shared" si="2"/>
        <v>0.47559763059375287</v>
      </c>
      <c r="K12" s="49"/>
    </row>
    <row r="13" spans="1:11" x14ac:dyDescent="0.2">
      <c r="A13" s="104" t="s">
        <v>166</v>
      </c>
      <c r="B13" s="156">
        <f t="shared" si="2"/>
        <v>3.517909487044265E-2</v>
      </c>
      <c r="C13" s="156">
        <f t="shared" si="2"/>
        <v>4.346559824878423E-2</v>
      </c>
      <c r="D13" s="156">
        <f t="shared" si="2"/>
        <v>3.8805165791204063E-2</v>
      </c>
      <c r="E13" s="156">
        <f t="shared" si="2"/>
        <v>3.2265862745189992E-2</v>
      </c>
      <c r="F13" s="156">
        <f t="shared" si="2"/>
        <v>3.6752511446888382E-2</v>
      </c>
      <c r="G13" s="156">
        <f t="shared" si="2"/>
        <v>3.6243193528424499E-2</v>
      </c>
      <c r="H13" s="156">
        <f t="shared" si="2"/>
        <v>4.1435851983159758E-2</v>
      </c>
      <c r="I13" s="156">
        <f t="shared" si="2"/>
        <v>7.3898977696387744E-2</v>
      </c>
      <c r="J13" s="156">
        <f t="shared" si="2"/>
        <v>3.8559796499579781E-2</v>
      </c>
      <c r="K13" s="49"/>
    </row>
    <row r="14" spans="1:11" x14ac:dyDescent="0.2">
      <c r="A14" s="104" t="s">
        <v>302</v>
      </c>
      <c r="B14" s="156">
        <f t="shared" si="2"/>
        <v>6.2180984856439268E-2</v>
      </c>
      <c r="C14" s="156">
        <f t="shared" si="2"/>
        <v>0.15480046610847975</v>
      </c>
      <c r="D14" s="156">
        <f t="shared" si="2"/>
        <v>9.3575607479162673E-2</v>
      </c>
      <c r="E14" s="156">
        <f t="shared" si="2"/>
        <v>4.4210915534465919E-2</v>
      </c>
      <c r="F14" s="156">
        <f t="shared" si="2"/>
        <v>0.17702396151813124</v>
      </c>
      <c r="G14" s="156">
        <f t="shared" si="2"/>
        <v>0.11216314637229954</v>
      </c>
      <c r="H14" s="156">
        <f t="shared" si="2"/>
        <v>0.18753231405569096</v>
      </c>
      <c r="I14" s="156">
        <f t="shared" si="2"/>
        <v>8.3354063902856462E-2</v>
      </c>
      <c r="J14" s="156">
        <f t="shared" si="2"/>
        <v>0.11013026298829996</v>
      </c>
      <c r="K14" s="49"/>
    </row>
    <row r="15" spans="1:11" x14ac:dyDescent="0.2">
      <c r="A15" s="57" t="s">
        <v>121</v>
      </c>
      <c r="B15" s="245">
        <f>SUM(B11:B14)</f>
        <v>1</v>
      </c>
      <c r="C15" s="245">
        <f t="shared" ref="C15:J15" si="3">SUM(C11:C14)</f>
        <v>1</v>
      </c>
      <c r="D15" s="245">
        <f t="shared" si="3"/>
        <v>1</v>
      </c>
      <c r="E15" s="245">
        <f t="shared" si="3"/>
        <v>1</v>
      </c>
      <c r="F15" s="245">
        <f t="shared" si="3"/>
        <v>1</v>
      </c>
      <c r="G15" s="245">
        <f t="shared" si="3"/>
        <v>1</v>
      </c>
      <c r="H15" s="245">
        <f t="shared" si="3"/>
        <v>1</v>
      </c>
      <c r="I15" s="245">
        <f t="shared" si="3"/>
        <v>1</v>
      </c>
      <c r="J15" s="245">
        <f t="shared" si="3"/>
        <v>1</v>
      </c>
      <c r="K15" s="49"/>
    </row>
    <row r="16" spans="1:11" ht="18" customHeight="1" x14ac:dyDescent="0.2">
      <c r="A16" s="74" t="s">
        <v>93</v>
      </c>
      <c r="B16" s="344" t="s">
        <v>329</v>
      </c>
      <c r="C16" s="344"/>
      <c r="D16" s="344"/>
      <c r="E16" s="344"/>
      <c r="F16" s="344"/>
      <c r="G16" s="344"/>
      <c r="H16" s="344"/>
      <c r="I16" s="344"/>
      <c r="J16" s="344"/>
      <c r="K16" s="49"/>
    </row>
    <row r="17" spans="1:11" x14ac:dyDescent="0.2">
      <c r="A17" s="104" t="s">
        <v>164</v>
      </c>
      <c r="B17" s="156">
        <f>B5/SUM(B$5:B$7)</f>
        <v>0.42014106537316076</v>
      </c>
      <c r="C17" s="156">
        <f t="shared" ref="C17:J17" si="4">C5/SUM(C$5:C$7)</f>
        <v>0.41526488495970271</v>
      </c>
      <c r="D17" s="156">
        <f t="shared" si="4"/>
        <v>0.41397299320996134</v>
      </c>
      <c r="E17" s="156">
        <f t="shared" si="4"/>
        <v>0.47605373955021918</v>
      </c>
      <c r="F17" s="156">
        <f t="shared" si="4"/>
        <v>0.40804910549439943</v>
      </c>
      <c r="G17" s="156">
        <f t="shared" si="4"/>
        <v>0.47853431671909441</v>
      </c>
      <c r="H17" s="156">
        <f t="shared" si="4"/>
        <v>0.44754545454545452</v>
      </c>
      <c r="I17" s="156">
        <f t="shared" si="4"/>
        <v>0.27090117222464116</v>
      </c>
      <c r="J17" s="156">
        <f t="shared" si="4"/>
        <v>0.42221045878024671</v>
      </c>
      <c r="K17" s="49"/>
    </row>
    <row r="18" spans="1:11" x14ac:dyDescent="0.2">
      <c r="A18" s="104" t="s">
        <v>165</v>
      </c>
      <c r="B18" s="156">
        <f t="shared" ref="B18:J19" si="5">B6/SUM(B$5:B$7)</f>
        <v>0.54234733131918245</v>
      </c>
      <c r="C18" s="156">
        <f t="shared" si="5"/>
        <v>0.53330868080096772</v>
      </c>
      <c r="D18" s="156">
        <f t="shared" si="5"/>
        <v>0.54321575180683612</v>
      </c>
      <c r="E18" s="156">
        <f t="shared" si="5"/>
        <v>0.490187910130021</v>
      </c>
      <c r="F18" s="156">
        <f t="shared" si="5"/>
        <v>0.54729283676350016</v>
      </c>
      <c r="G18" s="156">
        <f t="shared" si="5"/>
        <v>0.48064377621505805</v>
      </c>
      <c r="H18" s="156">
        <f t="shared" si="5"/>
        <v>0.50145454545454549</v>
      </c>
      <c r="I18" s="156">
        <f t="shared" si="5"/>
        <v>0.64847993798784531</v>
      </c>
      <c r="J18" s="156">
        <f t="shared" si="5"/>
        <v>0.53445758498414886</v>
      </c>
      <c r="K18" s="49"/>
    </row>
    <row r="19" spans="1:11" x14ac:dyDescent="0.2">
      <c r="A19" s="104" t="s">
        <v>166</v>
      </c>
      <c r="B19" s="156">
        <f t="shared" si="5"/>
        <v>3.7511603307656821E-2</v>
      </c>
      <c r="C19" s="156">
        <f t="shared" si="5"/>
        <v>5.1426434239329522E-2</v>
      </c>
      <c r="D19" s="156">
        <f t="shared" si="5"/>
        <v>4.2811254983202575E-2</v>
      </c>
      <c r="E19" s="156">
        <f t="shared" si="5"/>
        <v>3.3758350319759801E-2</v>
      </c>
      <c r="F19" s="156">
        <f t="shared" si="5"/>
        <v>4.4658057742100458E-2</v>
      </c>
      <c r="G19" s="156">
        <f t="shared" si="5"/>
        <v>4.0821907065847568E-2</v>
      </c>
      <c r="H19" s="156">
        <f t="shared" si="5"/>
        <v>5.0999999999999997E-2</v>
      </c>
      <c r="I19" s="156">
        <f t="shared" si="5"/>
        <v>8.0618889787513484E-2</v>
      </c>
      <c r="J19" s="156">
        <f t="shared" si="5"/>
        <v>4.3331956235604395E-2</v>
      </c>
      <c r="K19" s="49"/>
    </row>
    <row r="20" spans="1:11" x14ac:dyDescent="0.2">
      <c r="A20" s="57" t="s">
        <v>377</v>
      </c>
      <c r="B20" s="245">
        <f>SUM(B17:B19)</f>
        <v>1</v>
      </c>
      <c r="C20" s="245">
        <f t="shared" ref="C20:J20" si="6">SUM(C17:C19)</f>
        <v>1</v>
      </c>
      <c r="D20" s="245">
        <f t="shared" si="6"/>
        <v>1</v>
      </c>
      <c r="E20" s="245">
        <f t="shared" si="6"/>
        <v>1</v>
      </c>
      <c r="F20" s="245">
        <f t="shared" si="6"/>
        <v>1</v>
      </c>
      <c r="G20" s="245">
        <f t="shared" si="6"/>
        <v>1</v>
      </c>
      <c r="H20" s="245">
        <f t="shared" si="6"/>
        <v>1</v>
      </c>
      <c r="I20" s="245">
        <f t="shared" si="6"/>
        <v>1</v>
      </c>
      <c r="J20" s="245">
        <f t="shared" si="6"/>
        <v>0.99999999999999989</v>
      </c>
      <c r="K20" s="49"/>
    </row>
    <row r="21" spans="1:11" x14ac:dyDescent="0.2">
      <c r="A21" s="121"/>
      <c r="B21" s="122"/>
      <c r="C21" s="122"/>
      <c r="D21" s="122"/>
      <c r="E21" s="122"/>
      <c r="F21" s="122"/>
      <c r="G21" s="122"/>
      <c r="H21" s="122"/>
      <c r="I21" s="122"/>
      <c r="J21" s="122"/>
      <c r="K21" s="49"/>
    </row>
    <row r="22" spans="1:11" x14ac:dyDescent="0.2">
      <c r="A22" s="30" t="s">
        <v>252</v>
      </c>
    </row>
    <row r="23" spans="1:11" x14ac:dyDescent="0.2">
      <c r="A23" s="303" t="s">
        <v>575</v>
      </c>
    </row>
    <row r="24" spans="1:11" x14ac:dyDescent="0.2">
      <c r="A24" s="30" t="s">
        <v>304</v>
      </c>
    </row>
    <row r="25" spans="1:11" x14ac:dyDescent="0.2">
      <c r="A25" s="30" t="s">
        <v>488</v>
      </c>
    </row>
    <row r="26" spans="1:11" x14ac:dyDescent="0.2">
      <c r="A26" s="30" t="s">
        <v>82</v>
      </c>
    </row>
  </sheetData>
  <mergeCells count="4">
    <mergeCell ref="A1:J1"/>
    <mergeCell ref="B10:J10"/>
    <mergeCell ref="B4:J4"/>
    <mergeCell ref="B16:J16"/>
  </mergeCells>
  <phoneticPr fontId="2" type="noConversion"/>
  <pageMargins left="0.41" right="0.4" top="1" bottom="1" header="0.5" footer="0.5"/>
  <pageSetup paperSize="9" scale="87"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71"/>
  <sheetViews>
    <sheetView workbookViewId="0">
      <selection activeCell="A2" sqref="A2"/>
    </sheetView>
  </sheetViews>
  <sheetFormatPr defaultRowHeight="12.75" x14ac:dyDescent="0.2"/>
  <cols>
    <col min="1" max="1" width="37.5703125" style="11" customWidth="1"/>
    <col min="2" max="10" width="9.7109375" style="10" customWidth="1"/>
    <col min="11" max="16384" width="9.140625" style="10"/>
  </cols>
  <sheetData>
    <row r="1" spans="1:11" ht="15" x14ac:dyDescent="0.25">
      <c r="A1" s="332" t="s">
        <v>556</v>
      </c>
      <c r="B1" s="332"/>
      <c r="C1" s="332"/>
      <c r="D1" s="332"/>
      <c r="E1" s="332"/>
      <c r="F1" s="332"/>
      <c r="G1" s="332"/>
      <c r="H1" s="332"/>
      <c r="I1" s="332"/>
      <c r="J1" s="332"/>
    </row>
    <row r="3" spans="1:11" x14ac:dyDescent="0.2">
      <c r="A3" s="209"/>
      <c r="B3" s="79" t="s">
        <v>106</v>
      </c>
      <c r="C3" s="79" t="s">
        <v>254</v>
      </c>
      <c r="D3" s="79" t="s">
        <v>255</v>
      </c>
      <c r="E3" s="79" t="s">
        <v>123</v>
      </c>
      <c r="F3" s="79" t="s">
        <v>122</v>
      </c>
      <c r="G3" s="79" t="s">
        <v>256</v>
      </c>
      <c r="H3" s="79" t="s">
        <v>125</v>
      </c>
      <c r="I3" s="79" t="s">
        <v>124</v>
      </c>
      <c r="J3" s="79" t="s">
        <v>257</v>
      </c>
      <c r="K3" s="87"/>
    </row>
    <row r="4" spans="1:11" ht="18" customHeight="1" x14ac:dyDescent="0.2">
      <c r="A4" s="74" t="s">
        <v>41</v>
      </c>
      <c r="B4" s="344" t="s">
        <v>266</v>
      </c>
      <c r="C4" s="344"/>
      <c r="D4" s="344"/>
      <c r="E4" s="344"/>
      <c r="F4" s="344"/>
      <c r="G4" s="344"/>
      <c r="H4" s="344"/>
      <c r="I4" s="344"/>
      <c r="J4" s="344"/>
      <c r="K4" s="87"/>
    </row>
    <row r="5" spans="1:11" x14ac:dyDescent="0.2">
      <c r="A5" s="106" t="s">
        <v>167</v>
      </c>
      <c r="B5" s="251">
        <v>182083.00068699999</v>
      </c>
      <c r="C5" s="251">
        <v>177388.00066399999</v>
      </c>
      <c r="D5" s="251">
        <v>113786.00019999999</v>
      </c>
      <c r="E5" s="251">
        <v>45369.000049000002</v>
      </c>
      <c r="F5" s="251">
        <v>59380.999968999997</v>
      </c>
      <c r="G5" s="251">
        <v>18292.000144000001</v>
      </c>
      <c r="H5" s="251">
        <v>6453</v>
      </c>
      <c r="I5" s="251">
        <v>1005.000028</v>
      </c>
      <c r="J5" s="251">
        <v>603757.00174099999</v>
      </c>
    </row>
    <row r="6" spans="1:11" x14ac:dyDescent="0.2">
      <c r="A6" s="106" t="s">
        <v>168</v>
      </c>
      <c r="B6" s="251">
        <v>21254.000123999998</v>
      </c>
      <c r="C6" s="251">
        <v>19654.000074</v>
      </c>
      <c r="D6" s="251">
        <v>17438.999989</v>
      </c>
      <c r="E6" s="251">
        <v>5854.0000040000004</v>
      </c>
      <c r="F6" s="251">
        <v>5975.9999969999999</v>
      </c>
      <c r="G6" s="251">
        <v>2292.0000140000002</v>
      </c>
      <c r="H6" s="251">
        <v>520</v>
      </c>
      <c r="I6" s="251">
        <v>338.000023</v>
      </c>
      <c r="J6" s="251">
        <v>73327.000224999996</v>
      </c>
    </row>
    <row r="7" spans="1:11" x14ac:dyDescent="0.2">
      <c r="A7" s="106" t="s">
        <v>169</v>
      </c>
      <c r="B7" s="251">
        <v>26169.000102000002</v>
      </c>
      <c r="C7" s="251">
        <v>15240.000037</v>
      </c>
      <c r="D7" s="251">
        <v>12341.99978</v>
      </c>
      <c r="E7" s="251">
        <v>8038.0000010000003</v>
      </c>
      <c r="F7" s="251">
        <v>9141.9999970000008</v>
      </c>
      <c r="G7" s="251">
        <v>2365.0000009999999</v>
      </c>
      <c r="H7" s="251">
        <v>1858</v>
      </c>
      <c r="I7" s="251">
        <v>1289.0001549999999</v>
      </c>
      <c r="J7" s="251">
        <v>76443.000073000003</v>
      </c>
    </row>
    <row r="8" spans="1:11" x14ac:dyDescent="0.2">
      <c r="A8" s="106" t="s">
        <v>170</v>
      </c>
      <c r="B8" s="251">
        <v>9879.000027</v>
      </c>
      <c r="C8" s="251">
        <v>6241.0000570000002</v>
      </c>
      <c r="D8" s="251">
        <v>13602.999899</v>
      </c>
      <c r="E8" s="251">
        <v>4249.0000030000001</v>
      </c>
      <c r="F8" s="251">
        <v>4906.0000019999998</v>
      </c>
      <c r="G8" s="251">
        <v>514.00000399999999</v>
      </c>
      <c r="H8" s="251">
        <v>294</v>
      </c>
      <c r="I8" s="251">
        <v>30</v>
      </c>
      <c r="J8" s="251">
        <v>39715.999991999997</v>
      </c>
    </row>
    <row r="9" spans="1:11" x14ac:dyDescent="0.2">
      <c r="A9" s="106" t="s">
        <v>171</v>
      </c>
      <c r="B9" s="251">
        <v>984.00000299999999</v>
      </c>
      <c r="C9" s="251">
        <v>664.000001</v>
      </c>
      <c r="D9" s="251">
        <v>554.99999600000001</v>
      </c>
      <c r="E9" s="251">
        <v>104</v>
      </c>
      <c r="F9" s="251">
        <v>154</v>
      </c>
      <c r="G9" s="251">
        <v>36</v>
      </c>
      <c r="H9" s="251">
        <v>15</v>
      </c>
      <c r="I9" s="251">
        <v>19</v>
      </c>
      <c r="J9" s="251">
        <v>2531</v>
      </c>
    </row>
    <row r="10" spans="1:11" x14ac:dyDescent="0.2">
      <c r="A10" s="106" t="s">
        <v>308</v>
      </c>
      <c r="B10" s="251">
        <v>131.000001</v>
      </c>
      <c r="C10" s="251">
        <v>795.000001</v>
      </c>
      <c r="D10" s="251">
        <v>319.999999</v>
      </c>
      <c r="E10" s="251">
        <v>63</v>
      </c>
      <c r="F10" s="251">
        <v>78</v>
      </c>
      <c r="G10" s="251">
        <v>16</v>
      </c>
      <c r="H10" s="251">
        <v>12</v>
      </c>
      <c r="I10" s="251">
        <v>16</v>
      </c>
      <c r="J10" s="251">
        <v>1431.0000010000001</v>
      </c>
    </row>
    <row r="11" spans="1:11" x14ac:dyDescent="0.2">
      <c r="A11" s="106" t="s">
        <v>309</v>
      </c>
      <c r="B11" s="251">
        <v>1718.0000090000001</v>
      </c>
      <c r="C11" s="251">
        <v>4475.0000170000003</v>
      </c>
      <c r="D11" s="251">
        <v>2651.0000249999998</v>
      </c>
      <c r="E11" s="251">
        <v>621</v>
      </c>
      <c r="F11" s="251">
        <v>1411</v>
      </c>
      <c r="G11" s="251">
        <v>446.00000199999999</v>
      </c>
      <c r="H11" s="251">
        <v>109</v>
      </c>
      <c r="I11" s="251">
        <v>34.000002000000002</v>
      </c>
      <c r="J11" s="251">
        <v>11465.000055</v>
      </c>
    </row>
    <row r="12" spans="1:11" x14ac:dyDescent="0.2">
      <c r="A12" s="106" t="s">
        <v>172</v>
      </c>
      <c r="B12" s="251">
        <v>601</v>
      </c>
      <c r="C12" s="251">
        <v>976.000001</v>
      </c>
      <c r="D12" s="251">
        <v>369.00001400000002</v>
      </c>
      <c r="E12" s="251">
        <v>193</v>
      </c>
      <c r="F12" s="251">
        <v>907</v>
      </c>
      <c r="G12" s="251">
        <v>46.000002000000002</v>
      </c>
      <c r="H12" s="251">
        <v>18</v>
      </c>
      <c r="I12" s="251">
        <v>26</v>
      </c>
      <c r="J12" s="251">
        <v>3136.0000169999998</v>
      </c>
    </row>
    <row r="13" spans="1:11" x14ac:dyDescent="0.2">
      <c r="A13" s="106" t="s">
        <v>173</v>
      </c>
      <c r="B13" s="251">
        <v>456.000001</v>
      </c>
      <c r="C13" s="251">
        <v>431.000001</v>
      </c>
      <c r="D13" s="251">
        <v>466</v>
      </c>
      <c r="E13" s="251">
        <v>163</v>
      </c>
      <c r="F13" s="251">
        <v>206.999999</v>
      </c>
      <c r="G13" s="251">
        <v>22</v>
      </c>
      <c r="H13" s="251">
        <v>29</v>
      </c>
      <c r="I13" s="251">
        <v>20.000001000000001</v>
      </c>
      <c r="J13" s="251">
        <v>1794.000002</v>
      </c>
    </row>
    <row r="14" spans="1:11" x14ac:dyDescent="0.2">
      <c r="A14" s="106" t="s">
        <v>174</v>
      </c>
      <c r="B14" s="251">
        <v>1292.0000050000001</v>
      </c>
      <c r="C14" s="251">
        <v>228.000001</v>
      </c>
      <c r="D14" s="251">
        <v>977.00001999999995</v>
      </c>
      <c r="E14" s="251">
        <v>663</v>
      </c>
      <c r="F14" s="251">
        <v>1585.000002</v>
      </c>
      <c r="G14" s="251">
        <v>13</v>
      </c>
      <c r="H14" s="295" t="s">
        <v>478</v>
      </c>
      <c r="I14" s="295">
        <v>638.00011199999994</v>
      </c>
      <c r="J14" s="251">
        <v>5397.0001400000001</v>
      </c>
    </row>
    <row r="15" spans="1:11" x14ac:dyDescent="0.2">
      <c r="A15" s="106" t="s">
        <v>159</v>
      </c>
      <c r="B15" s="251">
        <v>4867.0000289999998</v>
      </c>
      <c r="C15" s="251">
        <v>7737.0000140000002</v>
      </c>
      <c r="D15" s="251">
        <v>2094.0000060000002</v>
      </c>
      <c r="E15" s="251">
        <v>1185.0000010000001</v>
      </c>
      <c r="F15" s="251">
        <v>1035</v>
      </c>
      <c r="G15" s="251">
        <v>337.000001</v>
      </c>
      <c r="H15" s="251">
        <v>122</v>
      </c>
      <c r="I15" s="251">
        <v>148.000034</v>
      </c>
      <c r="J15" s="251">
        <v>17524.000085</v>
      </c>
    </row>
    <row r="16" spans="1:11" x14ac:dyDescent="0.2">
      <c r="A16" s="106" t="s">
        <v>302</v>
      </c>
      <c r="B16" s="251">
        <v>19362.000098</v>
      </c>
      <c r="C16" s="251">
        <v>47727.000155000002</v>
      </c>
      <c r="D16" s="251">
        <v>20863.000059999998</v>
      </c>
      <c r="E16" s="251">
        <v>3820.0000049999999</v>
      </c>
      <c r="F16" s="251">
        <v>20135.999980000001</v>
      </c>
      <c r="G16" s="251">
        <v>4454.0000250000003</v>
      </c>
      <c r="H16" s="251">
        <v>4109</v>
      </c>
      <c r="I16" s="251">
        <v>456.00001900000001</v>
      </c>
      <c r="J16" s="251">
        <v>120927.000342</v>
      </c>
    </row>
    <row r="17" spans="1:11" x14ac:dyDescent="0.2">
      <c r="A17" s="57" t="s">
        <v>121</v>
      </c>
      <c r="B17" s="252">
        <f>SUM(B5:B16)</f>
        <v>268796.001086</v>
      </c>
      <c r="C17" s="252">
        <f t="shared" ref="C17:I17" si="0">SUM(C5:C16)</f>
        <v>281556.00102300005</v>
      </c>
      <c r="D17" s="252">
        <f t="shared" si="0"/>
        <v>185464.99998799994</v>
      </c>
      <c r="E17" s="252">
        <f t="shared" si="0"/>
        <v>70322.000062999999</v>
      </c>
      <c r="F17" s="252">
        <f t="shared" si="0"/>
        <v>104917.999946</v>
      </c>
      <c r="G17" s="252">
        <f t="shared" si="0"/>
        <v>28833.000193000007</v>
      </c>
      <c r="H17" s="252">
        <f t="shared" si="0"/>
        <v>13539</v>
      </c>
      <c r="I17" s="252">
        <f t="shared" si="0"/>
        <v>4019.0003739999997</v>
      </c>
      <c r="J17" s="252">
        <f>SUM(J5:J16)</f>
        <v>957448.00267299986</v>
      </c>
    </row>
    <row r="18" spans="1:11" ht="18" customHeight="1" x14ac:dyDescent="0.2">
      <c r="A18" s="74" t="s">
        <v>41</v>
      </c>
      <c r="B18" s="344" t="s">
        <v>258</v>
      </c>
      <c r="C18" s="344"/>
      <c r="D18" s="344"/>
      <c r="E18" s="344"/>
      <c r="F18" s="344"/>
      <c r="G18" s="344"/>
      <c r="H18" s="344"/>
      <c r="I18" s="344"/>
      <c r="J18" s="344"/>
      <c r="K18" s="87"/>
    </row>
    <row r="19" spans="1:11" x14ac:dyDescent="0.2">
      <c r="A19" s="104" t="s">
        <v>167</v>
      </c>
      <c r="B19" s="156">
        <f t="shared" ref="B19:J28" si="1">B5/B$17</f>
        <v>0.67740219330399709</v>
      </c>
      <c r="C19" s="156">
        <f t="shared" si="1"/>
        <v>0.63002741912614868</v>
      </c>
      <c r="D19" s="156">
        <f t="shared" si="1"/>
        <v>0.61351737636407</v>
      </c>
      <c r="E19" s="156">
        <f t="shared" si="1"/>
        <v>0.64516083172200545</v>
      </c>
      <c r="F19" s="156">
        <f t="shared" si="1"/>
        <v>0.56597533311312331</v>
      </c>
      <c r="G19" s="156">
        <f t="shared" si="1"/>
        <v>0.63441195926745353</v>
      </c>
      <c r="H19" s="156">
        <f t="shared" si="1"/>
        <v>0.47662308885442056</v>
      </c>
      <c r="I19" s="156">
        <f t="shared" si="1"/>
        <v>0.25006218822511611</v>
      </c>
      <c r="J19" s="156">
        <f t="shared" si="1"/>
        <v>0.63058985976829385</v>
      </c>
      <c r="K19" s="87"/>
    </row>
    <row r="20" spans="1:11" x14ac:dyDescent="0.2">
      <c r="A20" s="104" t="s">
        <v>168</v>
      </c>
      <c r="B20" s="156">
        <f t="shared" si="1"/>
        <v>7.9071117271569388E-2</v>
      </c>
      <c r="C20" s="156">
        <f t="shared" si="1"/>
        <v>6.980494112215524E-2</v>
      </c>
      <c r="D20" s="156">
        <f t="shared" si="1"/>
        <v>9.4028522848668736E-2</v>
      </c>
      <c r="E20" s="156">
        <f t="shared" si="1"/>
        <v>8.3245641460076861E-2</v>
      </c>
      <c r="F20" s="156">
        <f t="shared" si="1"/>
        <v>5.6958767800337151E-2</v>
      </c>
      <c r="G20" s="156">
        <f t="shared" si="1"/>
        <v>7.9492248418756142E-2</v>
      </c>
      <c r="H20" s="156">
        <f t="shared" si="1"/>
        <v>3.8407563335549157E-2</v>
      </c>
      <c r="I20" s="156">
        <f t="shared" si="1"/>
        <v>8.4100520414631841E-2</v>
      </c>
      <c r="J20" s="156">
        <f t="shared" si="1"/>
        <v>7.6585882492089322E-2</v>
      </c>
      <c r="K20" s="87"/>
    </row>
    <row r="21" spans="1:11" x14ac:dyDescent="0.2">
      <c r="A21" s="104" t="s">
        <v>169</v>
      </c>
      <c r="B21" s="156">
        <f t="shared" si="1"/>
        <v>9.7356359455761973E-2</v>
      </c>
      <c r="C21" s="156">
        <f t="shared" si="1"/>
        <v>5.4127775581508768E-2</v>
      </c>
      <c r="D21" s="156">
        <f t="shared" si="1"/>
        <v>6.6546247436435765E-2</v>
      </c>
      <c r="E21" s="156">
        <f t="shared" si="1"/>
        <v>0.11430277855861502</v>
      </c>
      <c r="F21" s="156">
        <f t="shared" si="1"/>
        <v>8.7134714745851771E-2</v>
      </c>
      <c r="G21" s="156">
        <f t="shared" si="1"/>
        <v>8.2024069128059998E-2</v>
      </c>
      <c r="H21" s="156">
        <f t="shared" si="1"/>
        <v>0.137233178225866</v>
      </c>
      <c r="I21" s="156">
        <f t="shared" si="1"/>
        <v>0.32072655761340318</v>
      </c>
      <c r="J21" s="156">
        <f t="shared" si="1"/>
        <v>7.9840367163111436E-2</v>
      </c>
      <c r="K21" s="87"/>
    </row>
    <row r="22" spans="1:11" x14ac:dyDescent="0.2">
      <c r="A22" s="104" t="s">
        <v>170</v>
      </c>
      <c r="B22" s="156">
        <f t="shared" si="1"/>
        <v>3.6752779011170113E-2</v>
      </c>
      <c r="C22" s="156">
        <f t="shared" si="1"/>
        <v>2.2166105621347344E-2</v>
      </c>
      <c r="D22" s="156">
        <f t="shared" si="1"/>
        <v>7.334537459833472E-2</v>
      </c>
      <c r="E22" s="156">
        <f t="shared" si="1"/>
        <v>6.0422058519288564E-2</v>
      </c>
      <c r="F22" s="156">
        <f t="shared" si="1"/>
        <v>4.6760327155731689E-2</v>
      </c>
      <c r="G22" s="156">
        <f t="shared" si="1"/>
        <v>1.7826795704901616E-2</v>
      </c>
      <c r="H22" s="156">
        <f t="shared" si="1"/>
        <v>2.1715045424329713E-2</v>
      </c>
      <c r="I22" s="156">
        <f t="shared" si="1"/>
        <v>7.464542724125659E-3</v>
      </c>
      <c r="J22" s="156">
        <f t="shared" si="1"/>
        <v>4.1481103810463868E-2</v>
      </c>
      <c r="K22" s="87"/>
    </row>
    <row r="23" spans="1:11" x14ac:dyDescent="0.2">
      <c r="A23" s="104" t="s">
        <v>171</v>
      </c>
      <c r="B23" s="156">
        <f t="shared" si="1"/>
        <v>3.660768757810403E-3</v>
      </c>
      <c r="C23" s="156">
        <f t="shared" si="1"/>
        <v>2.3583230284115251E-3</v>
      </c>
      <c r="D23" s="156">
        <f t="shared" si="1"/>
        <v>2.992478343816407E-3</v>
      </c>
      <c r="E23" s="156">
        <f t="shared" si="1"/>
        <v>1.4789112924380506E-3</v>
      </c>
      <c r="F23" s="156">
        <f t="shared" si="1"/>
        <v>1.4678129594470149E-3</v>
      </c>
      <c r="G23" s="156">
        <f t="shared" si="1"/>
        <v>1.2485693392649433E-3</v>
      </c>
      <c r="H23" s="156">
        <f t="shared" si="1"/>
        <v>1.1079104808331486E-3</v>
      </c>
      <c r="I23" s="156">
        <f t="shared" si="1"/>
        <v>4.7275437252795836E-3</v>
      </c>
      <c r="J23" s="156">
        <f t="shared" si="1"/>
        <v>2.6434855918378475E-3</v>
      </c>
      <c r="K23" s="87"/>
    </row>
    <row r="24" spans="1:11" x14ac:dyDescent="0.2">
      <c r="A24" s="30" t="s">
        <v>308</v>
      </c>
      <c r="B24" s="156">
        <f t="shared" si="1"/>
        <v>4.8735844458521973E-4</v>
      </c>
      <c r="C24" s="156">
        <f t="shared" si="1"/>
        <v>2.8235945890389925E-3</v>
      </c>
      <c r="D24" s="156">
        <f t="shared" si="1"/>
        <v>1.7253929260006191E-3</v>
      </c>
      <c r="E24" s="156">
        <f t="shared" si="1"/>
        <v>8.9587895599612679E-4</v>
      </c>
      <c r="F24" s="156">
        <f t="shared" si="1"/>
        <v>7.4343773270692964E-4</v>
      </c>
      <c r="G24" s="156">
        <f t="shared" si="1"/>
        <v>5.5491970633997475E-4</v>
      </c>
      <c r="H24" s="156">
        <f t="shared" si="1"/>
        <v>8.8632838466651894E-4</v>
      </c>
      <c r="I24" s="156">
        <f t="shared" si="1"/>
        <v>3.9810894528670183E-3</v>
      </c>
      <c r="J24" s="156">
        <f t="shared" si="1"/>
        <v>1.4945981369274776E-3</v>
      </c>
      <c r="K24" s="87"/>
    </row>
    <row r="25" spans="1:11" x14ac:dyDescent="0.2">
      <c r="A25" s="30" t="s">
        <v>309</v>
      </c>
      <c r="B25" s="156">
        <f t="shared" si="1"/>
        <v>6.3914641663524382E-3</v>
      </c>
      <c r="C25" s="156">
        <f t="shared" si="1"/>
        <v>1.5893818639065135E-2</v>
      </c>
      <c r="D25" s="156">
        <f t="shared" si="1"/>
        <v>1.4293802200800832E-2</v>
      </c>
      <c r="E25" s="156">
        <f t="shared" si="1"/>
        <v>8.8308068519618206E-3</v>
      </c>
      <c r="F25" s="156">
        <f t="shared" si="1"/>
        <v>1.3448597959608687E-2</v>
      </c>
      <c r="G25" s="156">
        <f t="shared" si="1"/>
        <v>1.5468386883591759E-2</v>
      </c>
      <c r="H25" s="156">
        <f t="shared" si="1"/>
        <v>8.0508161607208799E-3</v>
      </c>
      <c r="I25" s="156">
        <f t="shared" si="1"/>
        <v>8.4598155849785958E-3</v>
      </c>
      <c r="J25" s="156">
        <f t="shared" si="1"/>
        <v>1.1974540677918859E-2</v>
      </c>
      <c r="K25" s="87"/>
    </row>
    <row r="26" spans="1:11" x14ac:dyDescent="0.2">
      <c r="A26" s="104" t="s">
        <v>172</v>
      </c>
      <c r="B26" s="156">
        <f t="shared" si="1"/>
        <v>2.2358963584719138E-3</v>
      </c>
      <c r="C26" s="156">
        <f t="shared" si="1"/>
        <v>3.4664507147914472E-3</v>
      </c>
      <c r="D26" s="156">
        <f t="shared" si="1"/>
        <v>1.989593799497885E-3</v>
      </c>
      <c r="E26" s="156">
        <f t="shared" si="1"/>
        <v>2.7445180715436899E-3</v>
      </c>
      <c r="F26" s="156">
        <f t="shared" si="1"/>
        <v>8.6448464559639119E-3</v>
      </c>
      <c r="G26" s="156">
        <f t="shared" si="1"/>
        <v>1.5953942250923909E-3</v>
      </c>
      <c r="H26" s="156">
        <f t="shared" si="1"/>
        <v>1.3294925769997785E-3</v>
      </c>
      <c r="I26" s="156">
        <f t="shared" si="1"/>
        <v>6.4692703609089044E-3</v>
      </c>
      <c r="J26" s="156">
        <f t="shared" si="1"/>
        <v>3.2753737103685281E-3</v>
      </c>
      <c r="K26" s="87"/>
    </row>
    <row r="27" spans="1:11" x14ac:dyDescent="0.2">
      <c r="A27" s="104" t="s">
        <v>173</v>
      </c>
      <c r="B27" s="156">
        <f t="shared" si="1"/>
        <v>1.696453813143243E-3</v>
      </c>
      <c r="C27" s="156">
        <f t="shared" si="1"/>
        <v>1.5307789549290835E-3</v>
      </c>
      <c r="D27" s="156">
        <f t="shared" si="1"/>
        <v>2.5126034563402876E-3</v>
      </c>
      <c r="E27" s="156">
        <f t="shared" si="1"/>
        <v>2.3179090448788675E-3</v>
      </c>
      <c r="F27" s="156">
        <f t="shared" si="1"/>
        <v>1.972969358037137E-3</v>
      </c>
      <c r="G27" s="156">
        <f t="shared" si="1"/>
        <v>7.6301459621746527E-4</v>
      </c>
      <c r="H27" s="156">
        <f t="shared" si="1"/>
        <v>2.1419602629440876E-3</v>
      </c>
      <c r="I27" s="156">
        <f t="shared" si="1"/>
        <v>4.9763620649018641E-3</v>
      </c>
      <c r="J27" s="156">
        <f t="shared" si="1"/>
        <v>1.873730998437009E-3</v>
      </c>
      <c r="K27" s="87"/>
    </row>
    <row r="28" spans="1:11" x14ac:dyDescent="0.2">
      <c r="A28" s="104" t="s">
        <v>174</v>
      </c>
      <c r="B28" s="156">
        <f t="shared" si="1"/>
        <v>4.8066191452998249E-3</v>
      </c>
      <c r="C28" s="156">
        <f t="shared" si="1"/>
        <v>8.0978562052163433E-4</v>
      </c>
      <c r="D28" s="156">
        <f t="shared" si="1"/>
        <v>5.2678404014946988E-3</v>
      </c>
      <c r="E28" s="156">
        <f t="shared" si="1"/>
        <v>9.4280594892925725E-3</v>
      </c>
      <c r="F28" s="156">
        <f t="shared" si="1"/>
        <v>1.5107035997786653E-2</v>
      </c>
      <c r="G28" s="156">
        <f t="shared" si="1"/>
        <v>4.5087226140122949E-4</v>
      </c>
      <c r="H28" s="156" t="s">
        <v>479</v>
      </c>
      <c r="I28" s="156">
        <f t="shared" si="1"/>
        <v>0.15874596980069849</v>
      </c>
      <c r="J28" s="156">
        <f t="shared" si="1"/>
        <v>5.6368597823930645E-3</v>
      </c>
      <c r="K28" s="87"/>
    </row>
    <row r="29" spans="1:11" x14ac:dyDescent="0.2">
      <c r="A29" s="104" t="s">
        <v>159</v>
      </c>
      <c r="B29" s="156">
        <f>B15/B$17</f>
        <v>1.8106668288725123E-2</v>
      </c>
      <c r="C29" s="156">
        <f t="shared" ref="C29:J29" si="2">C15/C$17</f>
        <v>2.7479435657164247E-2</v>
      </c>
      <c r="D29" s="156">
        <f t="shared" si="2"/>
        <v>1.1290540027150608E-2</v>
      </c>
      <c r="E29" s="156">
        <f t="shared" si="2"/>
        <v>1.6851056567480781E-2</v>
      </c>
      <c r="F29" s="156">
        <f t="shared" si="2"/>
        <v>9.8648468378419504E-3</v>
      </c>
      <c r="G29" s="156">
        <f t="shared" si="2"/>
        <v>1.16879963494682E-2</v>
      </c>
      <c r="H29" s="156">
        <f t="shared" si="2"/>
        <v>9.01100524410961E-3</v>
      </c>
      <c r="I29" s="156">
        <f t="shared" si="2"/>
        <v>3.6825085898835007E-2</v>
      </c>
      <c r="J29" s="156">
        <f t="shared" si="2"/>
        <v>1.8302821705279616E-2</v>
      </c>
      <c r="K29" s="87"/>
    </row>
    <row r="30" spans="1:11" x14ac:dyDescent="0.2">
      <c r="A30" s="125" t="s">
        <v>302</v>
      </c>
      <c r="B30" s="58">
        <f>B16/B$17</f>
        <v>7.2032321983113212E-2</v>
      </c>
      <c r="C30" s="58">
        <f t="shared" ref="C30:J30" si="3">C16/C$17</f>
        <v>0.16951157134491773</v>
      </c>
      <c r="D30" s="58">
        <f t="shared" si="3"/>
        <v>0.11249022759738975</v>
      </c>
      <c r="E30" s="58">
        <f t="shared" si="3"/>
        <v>5.4321549466422203E-2</v>
      </c>
      <c r="F30" s="58">
        <f t="shared" si="3"/>
        <v>0.19192130988356385</v>
      </c>
      <c r="G30" s="58">
        <f t="shared" si="3"/>
        <v>0.15447577411945254</v>
      </c>
      <c r="H30" s="58">
        <f t="shared" si="3"/>
        <v>0.30349361104956052</v>
      </c>
      <c r="I30" s="58">
        <f t="shared" si="3"/>
        <v>0.11346105413425374</v>
      </c>
      <c r="J30" s="58">
        <f t="shared" si="3"/>
        <v>0.12630137616287929</v>
      </c>
      <c r="K30" s="87"/>
    </row>
    <row r="31" spans="1:11" x14ac:dyDescent="0.2">
      <c r="A31" s="57" t="s">
        <v>121</v>
      </c>
      <c r="B31" s="245">
        <f>SUM(B19:B30)</f>
        <v>0.99999999999999978</v>
      </c>
      <c r="C31" s="245">
        <f t="shared" ref="C31:J31" si="4">SUM(C19:C30)</f>
        <v>0.99999999999999978</v>
      </c>
      <c r="D31" s="245">
        <f t="shared" si="4"/>
        <v>1.0000000000000002</v>
      </c>
      <c r="E31" s="245">
        <f t="shared" si="4"/>
        <v>1</v>
      </c>
      <c r="F31" s="245">
        <f t="shared" si="4"/>
        <v>0.99999999999999989</v>
      </c>
      <c r="G31" s="245">
        <f t="shared" si="4"/>
        <v>0.99999999999999989</v>
      </c>
      <c r="H31" s="245">
        <f t="shared" si="4"/>
        <v>0.99999999999999989</v>
      </c>
      <c r="I31" s="245">
        <f t="shared" si="4"/>
        <v>1</v>
      </c>
      <c r="J31" s="245">
        <f t="shared" si="4"/>
        <v>1</v>
      </c>
      <c r="K31" s="87"/>
    </row>
    <row r="32" spans="1:11" ht="18" customHeight="1" x14ac:dyDescent="0.2">
      <c r="A32" s="74" t="s">
        <v>42</v>
      </c>
      <c r="B32" s="344" t="s">
        <v>329</v>
      </c>
      <c r="C32" s="344"/>
      <c r="D32" s="344"/>
      <c r="E32" s="344"/>
      <c r="F32" s="344"/>
      <c r="G32" s="344"/>
      <c r="H32" s="344"/>
      <c r="I32" s="344"/>
      <c r="J32" s="344"/>
      <c r="K32" s="87"/>
    </row>
    <row r="33" spans="1:11" x14ac:dyDescent="0.2">
      <c r="A33" s="104" t="s">
        <v>167</v>
      </c>
      <c r="B33" s="156">
        <f t="shared" ref="B33:J41" si="5">B5/SUM(B$5:B$15)</f>
        <v>0.72998468519037141</v>
      </c>
      <c r="C33" s="156">
        <f t="shared" si="5"/>
        <v>0.75862275425851977</v>
      </c>
      <c r="D33" s="156">
        <f t="shared" si="5"/>
        <v>0.69127957284706243</v>
      </c>
      <c r="E33" s="156">
        <f t="shared" si="5"/>
        <v>0.68222008374832688</v>
      </c>
      <c r="F33" s="156">
        <f t="shared" si="5"/>
        <v>0.70039631045284934</v>
      </c>
      <c r="G33" s="156">
        <f t="shared" si="5"/>
        <v>0.75031789728645926</v>
      </c>
      <c r="H33" s="156">
        <f t="shared" si="5"/>
        <v>0.68430540827147401</v>
      </c>
      <c r="I33" s="156">
        <f t="shared" si="5"/>
        <v>0.28206565474787892</v>
      </c>
      <c r="J33" s="156">
        <f t="shared" si="5"/>
        <v>0.72174757126074129</v>
      </c>
      <c r="K33" s="87"/>
    </row>
    <row r="34" spans="1:11" x14ac:dyDescent="0.2">
      <c r="A34" s="104" t="s">
        <v>168</v>
      </c>
      <c r="B34" s="156">
        <f t="shared" si="5"/>
        <v>8.5208913138600156E-2</v>
      </c>
      <c r="C34" s="156">
        <f t="shared" si="5"/>
        <v>8.4052876251628758E-2</v>
      </c>
      <c r="D34" s="156">
        <f t="shared" si="5"/>
        <v>0.10594646478553207</v>
      </c>
      <c r="E34" s="156">
        <f t="shared" si="5"/>
        <v>8.8027427729909014E-2</v>
      </c>
      <c r="F34" s="156">
        <f t="shared" si="5"/>
        <v>7.0486659897107243E-2</v>
      </c>
      <c r="G34" s="156">
        <f t="shared" si="5"/>
        <v>9.4015340998622687E-2</v>
      </c>
      <c r="H34" s="156">
        <f t="shared" si="5"/>
        <v>5.5143160127253447E-2</v>
      </c>
      <c r="I34" s="156">
        <f t="shared" si="5"/>
        <v>9.4863875757318028E-2</v>
      </c>
      <c r="J34" s="156">
        <f t="shared" si="5"/>
        <v>8.7657094108422054E-2</v>
      </c>
      <c r="K34" s="87"/>
    </row>
    <row r="35" spans="1:11" x14ac:dyDescent="0.2">
      <c r="A35" s="104" t="s">
        <v>169</v>
      </c>
      <c r="B35" s="156">
        <f t="shared" si="5"/>
        <v>0.10491352421219817</v>
      </c>
      <c r="C35" s="156">
        <f t="shared" si="5"/>
        <v>6.5175833538300962E-2</v>
      </c>
      <c r="D35" s="156">
        <f t="shared" si="5"/>
        <v>7.4980861626217338E-2</v>
      </c>
      <c r="E35" s="156">
        <f t="shared" si="5"/>
        <v>0.12086854521652919</v>
      </c>
      <c r="F35" s="156">
        <f t="shared" si="5"/>
        <v>0.10782949211703195</v>
      </c>
      <c r="G35" s="156">
        <f t="shared" si="5"/>
        <v>9.7009720854110762E-2</v>
      </c>
      <c r="H35" s="156">
        <f t="shared" si="5"/>
        <v>0.19703075291622482</v>
      </c>
      <c r="I35" s="156">
        <f t="shared" si="5"/>
        <v>0.3617737935925634</v>
      </c>
      <c r="J35" s="156">
        <f t="shared" si="5"/>
        <v>9.1382045232562562E-2</v>
      </c>
      <c r="K35" s="87"/>
    </row>
    <row r="36" spans="1:11" x14ac:dyDescent="0.2">
      <c r="A36" s="104" t="s">
        <v>170</v>
      </c>
      <c r="B36" s="156">
        <f t="shared" si="5"/>
        <v>3.9605667181978402E-2</v>
      </c>
      <c r="C36" s="156">
        <f t="shared" si="5"/>
        <v>2.6690444871391886E-2</v>
      </c>
      <c r="D36" s="156">
        <f t="shared" si="5"/>
        <v>8.2641765622229454E-2</v>
      </c>
      <c r="E36" s="156">
        <f t="shared" si="5"/>
        <v>6.3892815243063616E-2</v>
      </c>
      <c r="F36" s="156">
        <f t="shared" si="5"/>
        <v>5.7866056521047454E-2</v>
      </c>
      <c r="G36" s="156">
        <f t="shared" si="5"/>
        <v>2.1083719613517165E-2</v>
      </c>
      <c r="H36" s="156">
        <f t="shared" si="5"/>
        <v>3.1177094379639447E-2</v>
      </c>
      <c r="I36" s="156">
        <f t="shared" si="5"/>
        <v>8.4198700563980159E-3</v>
      </c>
      <c r="J36" s="156">
        <f t="shared" si="5"/>
        <v>4.7477588585737536E-2</v>
      </c>
      <c r="K36" s="87"/>
    </row>
    <row r="37" spans="1:11" x14ac:dyDescent="0.2">
      <c r="A37" s="104" t="s">
        <v>171</v>
      </c>
      <c r="B37" s="156">
        <f t="shared" si="5"/>
        <v>3.9449313209201945E-3</v>
      </c>
      <c r="C37" s="156">
        <f t="shared" si="5"/>
        <v>2.8396819835655798E-3</v>
      </c>
      <c r="D37" s="156">
        <f t="shared" si="5"/>
        <v>3.3717694574960668E-3</v>
      </c>
      <c r="E37" s="156">
        <f t="shared" si="5"/>
        <v>1.5638627396062667E-3</v>
      </c>
      <c r="F37" s="156">
        <f t="shared" si="5"/>
        <v>1.8164232981264701E-3</v>
      </c>
      <c r="G37" s="156">
        <f t="shared" si="5"/>
        <v>1.4766807396496011E-3</v>
      </c>
      <c r="H37" s="156">
        <f t="shared" si="5"/>
        <v>1.5906680805938495E-3</v>
      </c>
      <c r="I37" s="156">
        <f t="shared" si="5"/>
        <v>5.3325843690520767E-3</v>
      </c>
      <c r="J37" s="156">
        <f t="shared" si="5"/>
        <v>3.0256263655631666E-3</v>
      </c>
      <c r="K37" s="87"/>
    </row>
    <row r="38" spans="1:11" x14ac:dyDescent="0.2">
      <c r="A38" s="30" t="s">
        <v>308</v>
      </c>
      <c r="B38" s="156">
        <f t="shared" si="5"/>
        <v>5.2518902988811966E-4</v>
      </c>
      <c r="C38" s="156">
        <f t="shared" si="5"/>
        <v>3.399920446346984E-3</v>
      </c>
      <c r="D38" s="156">
        <f t="shared" si="5"/>
        <v>1.9440832987446938E-3</v>
      </c>
      <c r="E38" s="156">
        <f t="shared" si="5"/>
        <v>9.473399287999501E-4</v>
      </c>
      <c r="F38" s="156">
        <f t="shared" si="5"/>
        <v>9.2000660554457576E-4</v>
      </c>
      <c r="G38" s="156">
        <f t="shared" si="5"/>
        <v>6.5630255095537832E-4</v>
      </c>
      <c r="H38" s="156">
        <f t="shared" si="5"/>
        <v>1.2725344644750796E-3</v>
      </c>
      <c r="I38" s="156">
        <f t="shared" si="5"/>
        <v>4.4905973634122758E-3</v>
      </c>
      <c r="J38" s="156">
        <f t="shared" si="5"/>
        <v>1.7106563935782369E-3</v>
      </c>
      <c r="K38" s="87"/>
    </row>
    <row r="39" spans="1:11" x14ac:dyDescent="0.2">
      <c r="A39" s="30" t="s">
        <v>309</v>
      </c>
      <c r="B39" s="156">
        <f t="shared" si="5"/>
        <v>6.8875935205106667E-3</v>
      </c>
      <c r="C39" s="156">
        <f t="shared" si="5"/>
        <v>1.9137917026494949E-2</v>
      </c>
      <c r="D39" s="156">
        <f t="shared" si="5"/>
        <v>1.6105515280249314E-2</v>
      </c>
      <c r="E39" s="156">
        <f t="shared" si="5"/>
        <v>9.3380650124566499E-3</v>
      </c>
      <c r="F39" s="156">
        <f t="shared" si="5"/>
        <v>1.6642683595171747E-2</v>
      </c>
      <c r="G39" s="156">
        <f t="shared" si="5"/>
        <v>1.8294433689918989E-2</v>
      </c>
      <c r="H39" s="156">
        <f t="shared" si="5"/>
        <v>1.1558854718981973E-2</v>
      </c>
      <c r="I39" s="156">
        <f t="shared" si="5"/>
        <v>9.5425199585757563E-3</v>
      </c>
      <c r="J39" s="156">
        <f t="shared" si="5"/>
        <v>1.3705573468032854E-2</v>
      </c>
      <c r="K39" s="87"/>
    </row>
    <row r="40" spans="1:11" x14ac:dyDescent="0.2">
      <c r="A40" s="104" t="s">
        <v>172</v>
      </c>
      <c r="B40" s="156">
        <f t="shared" si="5"/>
        <v>2.4094549965901139E-3</v>
      </c>
      <c r="C40" s="156">
        <f t="shared" si="5"/>
        <v>4.1739903834724359E-3</v>
      </c>
      <c r="D40" s="156">
        <f t="shared" si="5"/>
        <v>2.2417711459241543E-3</v>
      </c>
      <c r="E40" s="156">
        <f t="shared" si="5"/>
        <v>2.9021683533077837E-3</v>
      </c>
      <c r="F40" s="156">
        <f t="shared" si="5"/>
        <v>1.0698025528576028E-2</v>
      </c>
      <c r="G40" s="156">
        <f t="shared" si="5"/>
        <v>1.8868699160345317E-3</v>
      </c>
      <c r="H40" s="156">
        <f t="shared" si="5"/>
        <v>1.9088016967126194E-3</v>
      </c>
      <c r="I40" s="156">
        <f t="shared" si="5"/>
        <v>7.297220715544948E-3</v>
      </c>
      <c r="J40" s="156">
        <f t="shared" si="5"/>
        <v>3.7488598711346256E-3</v>
      </c>
      <c r="K40" s="87"/>
    </row>
    <row r="41" spans="1:11" x14ac:dyDescent="0.2">
      <c r="A41" s="104" t="s">
        <v>173</v>
      </c>
      <c r="B41" s="156">
        <f t="shared" si="5"/>
        <v>1.8281389032521577E-3</v>
      </c>
      <c r="C41" s="156">
        <f t="shared" si="5"/>
        <v>1.8432273131223187E-3</v>
      </c>
      <c r="D41" s="156">
        <f t="shared" si="5"/>
        <v>2.8310713126440583E-3</v>
      </c>
      <c r="E41" s="156">
        <f t="shared" si="5"/>
        <v>2.4510541014982836E-3</v>
      </c>
      <c r="F41" s="156">
        <f t="shared" si="5"/>
        <v>2.4415559798425714E-3</v>
      </c>
      <c r="G41" s="156">
        <f t="shared" si="5"/>
        <v>9.024160075636452E-4</v>
      </c>
      <c r="H41" s="156">
        <f t="shared" si="5"/>
        <v>3.0752916224814422E-3</v>
      </c>
      <c r="I41" s="156">
        <f t="shared" si="5"/>
        <v>5.6132469849276799E-3</v>
      </c>
      <c r="J41" s="156">
        <f t="shared" si="5"/>
        <v>2.1445964859231818E-3</v>
      </c>
      <c r="K41" s="87"/>
    </row>
    <row r="42" spans="1:11" x14ac:dyDescent="0.2">
      <c r="A42" s="104" t="s">
        <v>174</v>
      </c>
      <c r="B42" s="156">
        <f>B14/SUM(B$5:B$15)</f>
        <v>5.1797269012341133E-3</v>
      </c>
      <c r="C42" s="156">
        <f t="shared" ref="C42:J42" si="6">C14/SUM(C$5:C$15)</f>
        <v>9.7507152728548588E-4</v>
      </c>
      <c r="D42" s="156">
        <f t="shared" si="6"/>
        <v>5.9355294615336292E-3</v>
      </c>
      <c r="E42" s="156">
        <f t="shared" si="6"/>
        <v>9.9696249649899506E-3</v>
      </c>
      <c r="F42" s="156">
        <f t="shared" si="6"/>
        <v>1.8695006046514945E-2</v>
      </c>
      <c r="G42" s="156">
        <f t="shared" si="6"/>
        <v>5.3324582265124488E-4</v>
      </c>
      <c r="H42" s="156" t="s">
        <v>479</v>
      </c>
      <c r="I42" s="156">
        <f t="shared" si="6"/>
        <v>0.17906260130024601</v>
      </c>
      <c r="J42" s="156">
        <f t="shared" si="6"/>
        <v>6.4517210266819836E-3</v>
      </c>
      <c r="K42" s="87"/>
    </row>
    <row r="43" spans="1:11" x14ac:dyDescent="0.2">
      <c r="A43" s="104" t="s">
        <v>159</v>
      </c>
      <c r="B43" s="156">
        <f>B15/SUM(B$5:B$15)</f>
        <v>1.951217560445637E-2</v>
      </c>
      <c r="C43" s="156">
        <f t="shared" ref="C43:J43" si="7">C15/SUM(C$5:C$15)</f>
        <v>3.3088282399870717E-2</v>
      </c>
      <c r="D43" s="156">
        <f t="shared" si="7"/>
        <v>1.2721595162367139E-2</v>
      </c>
      <c r="E43" s="156">
        <f t="shared" si="7"/>
        <v>1.7819012961512396E-2</v>
      </c>
      <c r="F43" s="156">
        <f t="shared" si="7"/>
        <v>1.2207779958187641E-2</v>
      </c>
      <c r="G43" s="156">
        <f t="shared" si="7"/>
        <v>1.3823372520516564E-2</v>
      </c>
      <c r="H43" s="156">
        <f t="shared" si="7"/>
        <v>1.2937433722163308E-2</v>
      </c>
      <c r="I43" s="156">
        <f t="shared" si="7"/>
        <v>4.1538035154082942E-2</v>
      </c>
      <c r="J43" s="156">
        <f t="shared" si="7"/>
        <v>2.0948667201622743E-2</v>
      </c>
      <c r="K43" s="87"/>
    </row>
    <row r="44" spans="1:11" x14ac:dyDescent="0.2">
      <c r="A44" s="57" t="s">
        <v>382</v>
      </c>
      <c r="B44" s="245">
        <f>SUM(B33:B43)</f>
        <v>0.99999999999999989</v>
      </c>
      <c r="C44" s="245">
        <f t="shared" ref="C44:J44" si="8">SUM(C33:C43)</f>
        <v>0.99999999999999978</v>
      </c>
      <c r="D44" s="245">
        <f t="shared" si="8"/>
        <v>1.0000000000000002</v>
      </c>
      <c r="E44" s="245">
        <f t="shared" si="8"/>
        <v>1</v>
      </c>
      <c r="F44" s="245">
        <f t="shared" si="8"/>
        <v>1</v>
      </c>
      <c r="G44" s="245">
        <f t="shared" si="8"/>
        <v>0.99999999999999978</v>
      </c>
      <c r="H44" s="245">
        <f t="shared" si="8"/>
        <v>0.99999999999999989</v>
      </c>
      <c r="I44" s="245">
        <f t="shared" si="8"/>
        <v>1</v>
      </c>
      <c r="J44" s="245">
        <f t="shared" si="8"/>
        <v>1.0000000000000002</v>
      </c>
      <c r="K44" s="87"/>
    </row>
    <row r="45" spans="1:11" x14ac:dyDescent="0.2">
      <c r="A45" s="121"/>
      <c r="B45" s="122"/>
      <c r="C45" s="122"/>
      <c r="D45" s="122"/>
      <c r="E45" s="122"/>
      <c r="F45" s="122"/>
      <c r="G45" s="122"/>
      <c r="H45" s="122"/>
      <c r="I45" s="122"/>
      <c r="J45" s="122"/>
      <c r="K45" s="87"/>
    </row>
    <row r="46" spans="1:11" x14ac:dyDescent="0.2">
      <c r="A46" s="30" t="s">
        <v>252</v>
      </c>
      <c r="B46" s="87"/>
      <c r="C46" s="87"/>
      <c r="D46" s="87"/>
      <c r="E46" s="87"/>
      <c r="F46" s="87"/>
      <c r="G46" s="87"/>
      <c r="H46" s="87"/>
      <c r="I46" s="87"/>
      <c r="J46" s="87"/>
      <c r="K46" s="87"/>
    </row>
    <row r="47" spans="1:11" x14ac:dyDescent="0.2">
      <c r="A47" s="303" t="s">
        <v>575</v>
      </c>
    </row>
    <row r="48" spans="1:11" x14ac:dyDescent="0.2">
      <c r="A48" s="30" t="s">
        <v>304</v>
      </c>
    </row>
    <row r="49" spans="1:1" x14ac:dyDescent="0.2">
      <c r="A49" s="30" t="s">
        <v>496</v>
      </c>
    </row>
    <row r="50" spans="1:1" x14ac:dyDescent="0.2">
      <c r="A50" s="30" t="s">
        <v>82</v>
      </c>
    </row>
    <row r="51" spans="1:1" x14ac:dyDescent="0.2">
      <c r="A51" s="30"/>
    </row>
    <row r="52" spans="1:1" x14ac:dyDescent="0.2">
      <c r="A52" s="30" t="s">
        <v>506</v>
      </c>
    </row>
    <row r="53" spans="1:1" x14ac:dyDescent="0.2">
      <c r="A53" s="30" t="s">
        <v>507</v>
      </c>
    </row>
    <row r="54" spans="1:1" x14ac:dyDescent="0.2">
      <c r="A54" s="30"/>
    </row>
    <row r="55" spans="1:1" x14ac:dyDescent="0.2">
      <c r="A55" s="30"/>
    </row>
    <row r="56" spans="1:1" x14ac:dyDescent="0.2">
      <c r="A56" s="30"/>
    </row>
    <row r="57" spans="1:1" x14ac:dyDescent="0.2">
      <c r="A57" s="30"/>
    </row>
    <row r="58" spans="1:1" x14ac:dyDescent="0.2">
      <c r="A58" s="30"/>
    </row>
    <row r="59" spans="1:1" x14ac:dyDescent="0.2">
      <c r="A59" s="30"/>
    </row>
    <row r="60" spans="1:1" x14ac:dyDescent="0.2">
      <c r="A60" s="63"/>
    </row>
    <row r="61" spans="1:1" x14ac:dyDescent="0.2">
      <c r="A61" s="63"/>
    </row>
    <row r="68" spans="2:7" x14ac:dyDescent="0.2">
      <c r="B68" s="88"/>
      <c r="C68" s="88"/>
      <c r="D68" s="88"/>
      <c r="E68" s="88"/>
      <c r="F68" s="88"/>
      <c r="G68" s="88"/>
    </row>
    <row r="69" spans="2:7" x14ac:dyDescent="0.2">
      <c r="B69" s="88"/>
      <c r="C69" s="88"/>
      <c r="D69" s="88"/>
      <c r="E69" s="88"/>
      <c r="F69" s="88"/>
      <c r="G69" s="88"/>
    </row>
    <row r="70" spans="2:7" x14ac:dyDescent="0.2">
      <c r="B70" s="88"/>
      <c r="C70" s="88"/>
      <c r="D70" s="88"/>
      <c r="E70" s="88"/>
      <c r="F70" s="88"/>
      <c r="G70" s="88"/>
    </row>
    <row r="71" spans="2:7" x14ac:dyDescent="0.2">
      <c r="B71" s="88"/>
      <c r="C71" s="88"/>
      <c r="D71" s="88"/>
      <c r="E71" s="88"/>
      <c r="F71" s="88"/>
      <c r="G71" s="88"/>
    </row>
  </sheetData>
  <mergeCells count="4">
    <mergeCell ref="A1:J1"/>
    <mergeCell ref="B18:J18"/>
    <mergeCell ref="B4:J4"/>
    <mergeCell ref="B32:J32"/>
  </mergeCells>
  <phoneticPr fontId="2" type="noConversion"/>
  <pageMargins left="0.38" right="0.3" top="1" bottom="1" header="0.5" footer="0.5"/>
  <pageSetup paperSize="9" scale="7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54"/>
  <sheetViews>
    <sheetView workbookViewId="0">
      <selection activeCell="A2" sqref="A2"/>
    </sheetView>
  </sheetViews>
  <sheetFormatPr defaultRowHeight="12.75" x14ac:dyDescent="0.2"/>
  <cols>
    <col min="1" max="1" width="35.140625" style="11" customWidth="1"/>
    <col min="2" max="9" width="9.140625" style="10"/>
    <col min="10" max="10" width="10" style="10" customWidth="1"/>
    <col min="11" max="16384" width="9.140625" style="10"/>
  </cols>
  <sheetData>
    <row r="1" spans="1:12" s="18" customFormat="1" ht="15" x14ac:dyDescent="0.25">
      <c r="A1" s="346" t="s">
        <v>557</v>
      </c>
      <c r="B1" s="346"/>
      <c r="C1" s="346"/>
      <c r="D1" s="346"/>
      <c r="E1" s="346"/>
      <c r="F1" s="346"/>
      <c r="G1" s="346"/>
      <c r="H1" s="346"/>
      <c r="I1" s="346"/>
      <c r="J1" s="346"/>
    </row>
    <row r="2" spans="1:12" x14ac:dyDescent="0.2">
      <c r="A2" s="176"/>
      <c r="B2" s="87"/>
      <c r="C2" s="87"/>
      <c r="D2" s="87"/>
      <c r="E2" s="87"/>
      <c r="F2" s="87"/>
      <c r="G2" s="87"/>
      <c r="H2" s="87"/>
      <c r="I2" s="87"/>
      <c r="J2" s="87"/>
      <c r="K2" s="87"/>
      <c r="L2" s="87"/>
    </row>
    <row r="3" spans="1:12" x14ac:dyDescent="0.2">
      <c r="A3" s="87"/>
      <c r="B3" s="79" t="s">
        <v>106</v>
      </c>
      <c r="C3" s="79" t="s">
        <v>254</v>
      </c>
      <c r="D3" s="79" t="s">
        <v>255</v>
      </c>
      <c r="E3" s="79" t="s">
        <v>123</v>
      </c>
      <c r="F3" s="79" t="s">
        <v>122</v>
      </c>
      <c r="G3" s="79" t="s">
        <v>256</v>
      </c>
      <c r="H3" s="79" t="s">
        <v>125</v>
      </c>
      <c r="I3" s="79" t="s">
        <v>124</v>
      </c>
      <c r="J3" s="79" t="s">
        <v>257</v>
      </c>
      <c r="K3" s="87"/>
      <c r="L3" s="87"/>
    </row>
    <row r="4" spans="1:12" ht="18" customHeight="1" x14ac:dyDescent="0.2">
      <c r="A4" s="74" t="s">
        <v>310</v>
      </c>
      <c r="B4" s="344" t="s">
        <v>266</v>
      </c>
      <c r="C4" s="344"/>
      <c r="D4" s="344"/>
      <c r="E4" s="344"/>
      <c r="F4" s="344"/>
      <c r="G4" s="344"/>
      <c r="H4" s="344"/>
      <c r="I4" s="344"/>
      <c r="J4" s="344"/>
      <c r="K4" s="87"/>
      <c r="L4" s="87"/>
    </row>
    <row r="5" spans="1:12" x14ac:dyDescent="0.2">
      <c r="A5" s="104" t="s">
        <v>346</v>
      </c>
      <c r="B5" s="93">
        <v>162611.00052500001</v>
      </c>
      <c r="C5" s="93">
        <v>149834.000501</v>
      </c>
      <c r="D5" s="93">
        <v>109487.99979</v>
      </c>
      <c r="E5" s="93">
        <v>43554.000035999998</v>
      </c>
      <c r="F5" s="93">
        <v>53339.999983000002</v>
      </c>
      <c r="G5" s="93">
        <v>13778.000104000001</v>
      </c>
      <c r="H5" s="93">
        <v>6513</v>
      </c>
      <c r="I5" s="93">
        <v>1850.0001600000001</v>
      </c>
      <c r="J5" s="70">
        <v>540968.00109899999</v>
      </c>
      <c r="K5" s="87"/>
      <c r="L5" s="87"/>
    </row>
    <row r="6" spans="1:12" x14ac:dyDescent="0.2">
      <c r="A6" s="104" t="s">
        <v>349</v>
      </c>
      <c r="B6" s="93">
        <v>13064.000081</v>
      </c>
      <c r="C6" s="93">
        <v>12013.000032</v>
      </c>
      <c r="D6" s="93">
        <v>12188.00015</v>
      </c>
      <c r="E6" s="93">
        <v>4337.0000010000003</v>
      </c>
      <c r="F6" s="93">
        <v>3492.9999969999999</v>
      </c>
      <c r="G6" s="93">
        <v>1008.000004</v>
      </c>
      <c r="H6" s="93">
        <v>486</v>
      </c>
      <c r="I6" s="93">
        <v>56.000003</v>
      </c>
      <c r="J6" s="70">
        <v>46645.000268000003</v>
      </c>
      <c r="K6" s="87"/>
      <c r="L6" s="87"/>
    </row>
    <row r="7" spans="1:12" x14ac:dyDescent="0.2">
      <c r="A7" s="104" t="s">
        <v>175</v>
      </c>
      <c r="B7" s="93">
        <v>33067.000209999998</v>
      </c>
      <c r="C7" s="93">
        <v>33416.000155000002</v>
      </c>
      <c r="D7" s="93">
        <v>26429.999973999998</v>
      </c>
      <c r="E7" s="93">
        <v>10703.000004</v>
      </c>
      <c r="F7" s="93">
        <v>10255.999994</v>
      </c>
      <c r="G7" s="93">
        <v>3413.0000100000002</v>
      </c>
      <c r="H7" s="93">
        <v>1886</v>
      </c>
      <c r="I7" s="93">
        <v>927.00013999999999</v>
      </c>
      <c r="J7" s="70">
        <v>120098.000487</v>
      </c>
      <c r="K7" s="87"/>
      <c r="L7" s="87"/>
    </row>
    <row r="8" spans="1:12" x14ac:dyDescent="0.2">
      <c r="A8" s="104" t="s">
        <v>350</v>
      </c>
      <c r="B8" s="93">
        <v>4056.0000030000001</v>
      </c>
      <c r="C8" s="93">
        <v>3583.000031</v>
      </c>
      <c r="D8" s="93">
        <v>2047.0000030000001</v>
      </c>
      <c r="E8" s="93">
        <v>447.000001</v>
      </c>
      <c r="F8" s="93">
        <v>608</v>
      </c>
      <c r="G8" s="93">
        <v>316.00000399999999</v>
      </c>
      <c r="H8" s="93">
        <v>184</v>
      </c>
      <c r="I8" s="93">
        <v>33.000002000000002</v>
      </c>
      <c r="J8" s="70">
        <v>11274.000044</v>
      </c>
      <c r="K8" s="87"/>
      <c r="L8" s="87"/>
    </row>
    <row r="9" spans="1:12" x14ac:dyDescent="0.2">
      <c r="A9" s="104" t="s">
        <v>176</v>
      </c>
      <c r="B9" s="93">
        <v>755.000001</v>
      </c>
      <c r="C9" s="93">
        <v>1530.0000030000001</v>
      </c>
      <c r="D9" s="93">
        <v>715.00001199999997</v>
      </c>
      <c r="E9" s="93">
        <v>318</v>
      </c>
      <c r="F9" s="93">
        <v>332</v>
      </c>
      <c r="G9" s="93">
        <v>104.000001</v>
      </c>
      <c r="H9" s="93">
        <v>27</v>
      </c>
      <c r="I9" s="93">
        <v>52.000006999999997</v>
      </c>
      <c r="J9" s="70">
        <v>3833.0000239999999</v>
      </c>
      <c r="K9" s="87"/>
      <c r="L9" s="87"/>
    </row>
    <row r="10" spans="1:12" x14ac:dyDescent="0.2">
      <c r="A10" s="104" t="s">
        <v>347</v>
      </c>
      <c r="B10" s="93">
        <v>5869.0000380000001</v>
      </c>
      <c r="C10" s="93">
        <v>12865.000040000001</v>
      </c>
      <c r="D10" s="93">
        <v>3559.0000559999999</v>
      </c>
      <c r="E10" s="93">
        <v>1648.000002</v>
      </c>
      <c r="F10" s="93">
        <v>2577.9999969999999</v>
      </c>
      <c r="G10" s="93">
        <v>421.00000199999999</v>
      </c>
      <c r="H10" s="93">
        <v>600</v>
      </c>
      <c r="I10" s="93">
        <v>115.000016</v>
      </c>
      <c r="J10" s="70">
        <v>27655.000151</v>
      </c>
      <c r="K10" s="87"/>
      <c r="L10" s="87"/>
    </row>
    <row r="11" spans="1:12" x14ac:dyDescent="0.2">
      <c r="A11" s="104" t="s">
        <v>348</v>
      </c>
      <c r="B11" s="93">
        <v>16702.000086</v>
      </c>
      <c r="C11" s="93">
        <v>23953.000110000001</v>
      </c>
      <c r="D11" s="93">
        <v>13455.999997000001</v>
      </c>
      <c r="E11" s="93">
        <v>5501.0000129999999</v>
      </c>
      <c r="F11" s="93">
        <v>8139.9999959999996</v>
      </c>
      <c r="G11" s="93">
        <v>1177.0000190000001</v>
      </c>
      <c r="H11" s="93">
        <v>1627</v>
      </c>
      <c r="I11" s="93">
        <v>219.00000700000001</v>
      </c>
      <c r="J11" s="70">
        <v>70775.000228000004</v>
      </c>
      <c r="K11" s="87"/>
      <c r="L11" s="87"/>
    </row>
    <row r="12" spans="1:12" x14ac:dyDescent="0.2">
      <c r="A12" s="125" t="s">
        <v>302</v>
      </c>
      <c r="B12" s="186">
        <v>32672.000142000001</v>
      </c>
      <c r="C12" s="186">
        <v>44362.000151</v>
      </c>
      <c r="D12" s="186">
        <v>17582.000005999998</v>
      </c>
      <c r="E12" s="186">
        <v>3814.0000060000002</v>
      </c>
      <c r="F12" s="186">
        <v>26170.999979</v>
      </c>
      <c r="G12" s="186">
        <v>8616.0000490000093</v>
      </c>
      <c r="H12" s="186">
        <v>2216</v>
      </c>
      <c r="I12" s="186">
        <v>767.00003900000002</v>
      </c>
      <c r="J12" s="187">
        <v>136200.00037200001</v>
      </c>
      <c r="K12" s="87"/>
      <c r="L12" s="87"/>
    </row>
    <row r="13" spans="1:12" x14ac:dyDescent="0.2">
      <c r="A13" s="57" t="s">
        <v>121</v>
      </c>
      <c r="B13" s="172">
        <f>SUM(B5:B12)</f>
        <v>268796.001086</v>
      </c>
      <c r="C13" s="172">
        <f t="shared" ref="C13:J13" si="0">SUM(C5:C12)</f>
        <v>281556.00102299999</v>
      </c>
      <c r="D13" s="172">
        <f t="shared" si="0"/>
        <v>185464.999988</v>
      </c>
      <c r="E13" s="172">
        <f t="shared" si="0"/>
        <v>70322.000062999999</v>
      </c>
      <c r="F13" s="172">
        <f t="shared" si="0"/>
        <v>104917.99994600001</v>
      </c>
      <c r="G13" s="172">
        <f t="shared" si="0"/>
        <v>28833.000193000011</v>
      </c>
      <c r="H13" s="172">
        <f t="shared" si="0"/>
        <v>13539</v>
      </c>
      <c r="I13" s="172">
        <f t="shared" si="0"/>
        <v>4019.0003740000006</v>
      </c>
      <c r="J13" s="172">
        <f t="shared" si="0"/>
        <v>957448.00267299986</v>
      </c>
      <c r="K13" s="87"/>
      <c r="L13" s="87"/>
    </row>
    <row r="14" spans="1:12" ht="18" customHeight="1" x14ac:dyDescent="0.2">
      <c r="A14" s="74" t="s">
        <v>310</v>
      </c>
      <c r="B14" s="344" t="s">
        <v>258</v>
      </c>
      <c r="C14" s="344"/>
      <c r="D14" s="344"/>
      <c r="E14" s="344"/>
      <c r="F14" s="344"/>
      <c r="G14" s="344"/>
      <c r="H14" s="344"/>
      <c r="I14" s="344"/>
      <c r="J14" s="344"/>
      <c r="K14" s="87"/>
      <c r="L14" s="87"/>
    </row>
    <row r="15" spans="1:12" x14ac:dyDescent="0.2">
      <c r="A15" s="104" t="s">
        <v>346</v>
      </c>
      <c r="B15" s="156">
        <f t="shared" ref="B15:B20" si="1">B5/B$13</f>
        <v>0.60496063880419637</v>
      </c>
      <c r="C15" s="156">
        <f t="shared" ref="C15:J15" si="2">C5/C$13</f>
        <v>0.53216411639814498</v>
      </c>
      <c r="D15" s="156">
        <f t="shared" si="2"/>
        <v>0.59034319034364502</v>
      </c>
      <c r="E15" s="156">
        <f t="shared" si="2"/>
        <v>0.61935098542391975</v>
      </c>
      <c r="F15" s="156">
        <f t="shared" si="2"/>
        <v>0.50839703397370739</v>
      </c>
      <c r="G15" s="156">
        <f t="shared" si="2"/>
        <v>0.47785523572898886</v>
      </c>
      <c r="H15" s="156">
        <f t="shared" si="2"/>
        <v>0.48105473077775318</v>
      </c>
      <c r="I15" s="156">
        <f t="shared" si="2"/>
        <v>0.46031350779864338</v>
      </c>
      <c r="J15" s="156">
        <f t="shared" si="2"/>
        <v>0.56501031866871876</v>
      </c>
      <c r="K15" s="87"/>
      <c r="L15" s="87"/>
    </row>
    <row r="16" spans="1:12" x14ac:dyDescent="0.2">
      <c r="A16" s="104" t="s">
        <v>349</v>
      </c>
      <c r="B16" s="156">
        <f t="shared" si="1"/>
        <v>4.8601913823934591E-2</v>
      </c>
      <c r="C16" s="156">
        <f t="shared" ref="C16:J20" si="3">C6/C$13</f>
        <v>4.2666467730583628E-2</v>
      </c>
      <c r="D16" s="156">
        <f t="shared" si="3"/>
        <v>6.5715904083188698E-2</v>
      </c>
      <c r="E16" s="156">
        <f t="shared" si="3"/>
        <v>6.1673444969064781E-2</v>
      </c>
      <c r="F16" s="156">
        <f t="shared" si="3"/>
        <v>3.3292666642499892E-2</v>
      </c>
      <c r="G16" s="156">
        <f t="shared" si="3"/>
        <v>3.4959941638148334E-2</v>
      </c>
      <c r="H16" s="156">
        <f t="shared" si="3"/>
        <v>3.5896299578994019E-2</v>
      </c>
      <c r="I16" s="156">
        <f t="shared" si="3"/>
        <v>1.3933813831488832E-2</v>
      </c>
      <c r="J16" s="156">
        <f t="shared" si="3"/>
        <v>4.8718050628103728E-2</v>
      </c>
      <c r="K16" s="87"/>
      <c r="L16" s="87"/>
    </row>
    <row r="17" spans="1:12" x14ac:dyDescent="0.2">
      <c r="A17" s="104" t="s">
        <v>175</v>
      </c>
      <c r="B17" s="156">
        <f t="shared" si="1"/>
        <v>0.12301894401851748</v>
      </c>
      <c r="C17" s="156">
        <f t="shared" si="3"/>
        <v>0.11868331711484383</v>
      </c>
      <c r="D17" s="156">
        <f t="shared" si="3"/>
        <v>0.14250667228700875</v>
      </c>
      <c r="E17" s="156">
        <f t="shared" si="3"/>
        <v>0.15219988047000096</v>
      </c>
      <c r="F17" s="156">
        <f t="shared" si="3"/>
        <v>9.7752530540790292E-2</v>
      </c>
      <c r="G17" s="156">
        <f t="shared" si="3"/>
        <v>0.11837131020547068</v>
      </c>
      <c r="H17" s="156">
        <f t="shared" si="3"/>
        <v>0.13930127779008789</v>
      </c>
      <c r="I17" s="156">
        <f t="shared" si="3"/>
        <v>0.23065440501001552</v>
      </c>
      <c r="J17" s="156">
        <f t="shared" si="3"/>
        <v>0.12543553294979032</v>
      </c>
      <c r="K17" s="87"/>
      <c r="L17" s="87"/>
    </row>
    <row r="18" spans="1:12" x14ac:dyDescent="0.2">
      <c r="A18" s="104" t="s">
        <v>350</v>
      </c>
      <c r="B18" s="156">
        <f t="shared" si="1"/>
        <v>1.5089510210765012E-2</v>
      </c>
      <c r="C18" s="156">
        <f t="shared" si="3"/>
        <v>1.2725710046959037E-2</v>
      </c>
      <c r="D18" s="156">
        <f t="shared" si="3"/>
        <v>1.1037122924176775E-2</v>
      </c>
      <c r="E18" s="156">
        <f t="shared" si="3"/>
        <v>6.356474511526153E-3</v>
      </c>
      <c r="F18" s="156">
        <f t="shared" si="3"/>
        <v>5.795001813920681E-3</v>
      </c>
      <c r="G18" s="156">
        <f t="shared" si="3"/>
        <v>1.0959664338944427E-2</v>
      </c>
      <c r="H18" s="156">
        <f t="shared" si="3"/>
        <v>1.3590368564886624E-2</v>
      </c>
      <c r="I18" s="156">
        <f t="shared" si="3"/>
        <v>8.2109974941744057E-3</v>
      </c>
      <c r="J18" s="156">
        <f t="shared" si="3"/>
        <v>1.1775052026350557E-2</v>
      </c>
      <c r="K18" s="87"/>
      <c r="L18" s="87"/>
    </row>
    <row r="19" spans="1:12" x14ac:dyDescent="0.2">
      <c r="A19" s="104" t="s">
        <v>176</v>
      </c>
      <c r="B19" s="156">
        <f t="shared" si="1"/>
        <v>2.8088215522166244E-3</v>
      </c>
      <c r="C19" s="156">
        <f t="shared" si="3"/>
        <v>5.4340877034796927E-3</v>
      </c>
      <c r="D19" s="156">
        <f t="shared" si="3"/>
        <v>3.855174895782288E-3</v>
      </c>
      <c r="E19" s="156">
        <f t="shared" si="3"/>
        <v>4.5220556826471164E-3</v>
      </c>
      <c r="F19" s="156">
        <f t="shared" si="3"/>
        <v>3.1643759904961613E-3</v>
      </c>
      <c r="G19" s="156">
        <f t="shared" si="3"/>
        <v>3.6069781258923172E-3</v>
      </c>
      <c r="H19" s="156">
        <f t="shared" si="3"/>
        <v>1.9942388654996678E-3</v>
      </c>
      <c r="I19" s="156">
        <f t="shared" si="3"/>
        <v>1.2938542463544441E-2</v>
      </c>
      <c r="J19" s="156">
        <f t="shared" si="3"/>
        <v>4.0033505874982707E-3</v>
      </c>
      <c r="K19" s="87"/>
      <c r="L19" s="87"/>
    </row>
    <row r="20" spans="1:12" x14ac:dyDescent="0.2">
      <c r="A20" s="104" t="s">
        <v>347</v>
      </c>
      <c r="B20" s="156">
        <f t="shared" si="1"/>
        <v>2.1834402350808194E-2</v>
      </c>
      <c r="C20" s="156">
        <f t="shared" si="3"/>
        <v>4.5692508748726948E-2</v>
      </c>
      <c r="D20" s="156">
        <f t="shared" si="3"/>
        <v>1.9189604810774405E-2</v>
      </c>
      <c r="E20" s="156">
        <f t="shared" si="3"/>
        <v>2.3435055893228172E-2</v>
      </c>
      <c r="F20" s="156">
        <f t="shared" si="3"/>
        <v>2.4571570162668602E-2</v>
      </c>
      <c r="G20" s="156">
        <f t="shared" si="3"/>
        <v>1.4601324842435547E-2</v>
      </c>
      <c r="H20" s="156">
        <f t="shared" si="3"/>
        <v>4.4316419233325945E-2</v>
      </c>
      <c r="I20" s="156">
        <f t="shared" si="3"/>
        <v>2.8614084423571138E-2</v>
      </c>
      <c r="J20" s="156">
        <f t="shared" si="3"/>
        <v>2.8884075243556694E-2</v>
      </c>
      <c r="K20" s="87"/>
      <c r="L20" s="87"/>
    </row>
    <row r="21" spans="1:12" x14ac:dyDescent="0.2">
      <c r="A21" s="104" t="s">
        <v>348</v>
      </c>
      <c r="B21" s="156">
        <f t="shared" ref="B21:J21" si="4">B11/B$13</f>
        <v>6.2136341383502484E-2</v>
      </c>
      <c r="C21" s="156">
        <f t="shared" si="4"/>
        <v>8.5073662159462576E-2</v>
      </c>
      <c r="D21" s="156">
        <f t="shared" si="4"/>
        <v>7.2552772748877878E-2</v>
      </c>
      <c r="E21" s="156">
        <f t="shared" si="4"/>
        <v>7.8225875374303491E-2</v>
      </c>
      <c r="F21" s="156">
        <f t="shared" si="4"/>
        <v>7.7584399246931474E-2</v>
      </c>
      <c r="G21" s="156">
        <f t="shared" si="4"/>
        <v>4.0821281556601544E-2</v>
      </c>
      <c r="H21" s="156">
        <f t="shared" si="4"/>
        <v>0.12017135682103552</v>
      </c>
      <c r="I21" s="156">
        <f t="shared" si="4"/>
        <v>5.4491163627843939E-2</v>
      </c>
      <c r="J21" s="156">
        <f t="shared" si="4"/>
        <v>7.3920463597407504E-2</v>
      </c>
      <c r="K21" s="87"/>
      <c r="L21" s="87"/>
    </row>
    <row r="22" spans="1:12" x14ac:dyDescent="0.2">
      <c r="A22" s="125" t="s">
        <v>302</v>
      </c>
      <c r="B22" s="58">
        <f t="shared" ref="B22:J22" si="5">B12/B$13</f>
        <v>0.12154942785605932</v>
      </c>
      <c r="C22" s="58">
        <f t="shared" si="5"/>
        <v>0.15756013009779934</v>
      </c>
      <c r="D22" s="58">
        <f t="shared" si="5"/>
        <v>9.479955790654622E-2</v>
      </c>
      <c r="E22" s="58">
        <f t="shared" si="5"/>
        <v>5.4236227675309549E-2</v>
      </c>
      <c r="F22" s="58">
        <f t="shared" si="5"/>
        <v>0.24944242162898539</v>
      </c>
      <c r="G22" s="58">
        <f t="shared" si="5"/>
        <v>0.29882426356351832</v>
      </c>
      <c r="H22" s="58">
        <f t="shared" si="5"/>
        <v>0.16367530836841718</v>
      </c>
      <c r="I22" s="58">
        <f t="shared" si="5"/>
        <v>0.19084348535071818</v>
      </c>
      <c r="J22" s="58">
        <f t="shared" si="5"/>
        <v>0.14225315629857427</v>
      </c>
      <c r="K22" s="87"/>
      <c r="L22" s="87"/>
    </row>
    <row r="23" spans="1:12" x14ac:dyDescent="0.2">
      <c r="A23" s="57" t="s">
        <v>121</v>
      </c>
      <c r="B23" s="245">
        <f>SUM(B15:B22)</f>
        <v>1</v>
      </c>
      <c r="C23" s="245">
        <f t="shared" ref="C23:J23" si="6">SUM(C15:C22)</f>
        <v>0.99999999999999989</v>
      </c>
      <c r="D23" s="245">
        <f t="shared" si="6"/>
        <v>1</v>
      </c>
      <c r="E23" s="245">
        <f t="shared" si="6"/>
        <v>0.99999999999999989</v>
      </c>
      <c r="F23" s="245">
        <f t="shared" si="6"/>
        <v>0.99999999999999978</v>
      </c>
      <c r="G23" s="245">
        <f t="shared" si="6"/>
        <v>1</v>
      </c>
      <c r="H23" s="245">
        <f t="shared" si="6"/>
        <v>0.99999999999999989</v>
      </c>
      <c r="I23" s="245">
        <f t="shared" si="6"/>
        <v>0.99999999999999978</v>
      </c>
      <c r="J23" s="245">
        <f t="shared" si="6"/>
        <v>1</v>
      </c>
      <c r="K23" s="87"/>
      <c r="L23" s="87"/>
    </row>
    <row r="24" spans="1:12" ht="18" customHeight="1" x14ac:dyDescent="0.2">
      <c r="A24" s="74" t="s">
        <v>94</v>
      </c>
      <c r="B24" s="344" t="s">
        <v>329</v>
      </c>
      <c r="C24" s="344"/>
      <c r="D24" s="344"/>
      <c r="E24" s="344"/>
      <c r="F24" s="344"/>
      <c r="G24" s="344"/>
      <c r="H24" s="344"/>
      <c r="I24" s="344"/>
      <c r="J24" s="344"/>
      <c r="K24" s="87"/>
      <c r="L24" s="87"/>
    </row>
    <row r="25" spans="1:12" x14ac:dyDescent="0.2">
      <c r="A25" s="104" t="s">
        <v>346</v>
      </c>
      <c r="B25" s="156">
        <f>B5/SUM(B$5:B$11)</f>
        <v>0.68866781807396782</v>
      </c>
      <c r="C25" s="156">
        <f t="shared" ref="C25:J25" si="7">C5/SUM(C$5:C$11)</f>
        <v>0.63169388749362521</v>
      </c>
      <c r="D25" s="156">
        <f t="shared" si="7"/>
        <v>0.65216847329234662</v>
      </c>
      <c r="E25" s="156">
        <f t="shared" si="7"/>
        <v>0.65486858721766539</v>
      </c>
      <c r="F25" s="156">
        <f t="shared" si="7"/>
        <v>0.67735913755892729</v>
      </c>
      <c r="G25" s="156">
        <f t="shared" si="7"/>
        <v>0.68150566384048994</v>
      </c>
      <c r="H25" s="156">
        <f t="shared" si="7"/>
        <v>0.57520091848450061</v>
      </c>
      <c r="I25" s="156">
        <f t="shared" si="7"/>
        <v>0.568880679404973</v>
      </c>
      <c r="J25" s="156">
        <f t="shared" si="7"/>
        <v>0.65871454126317253</v>
      </c>
      <c r="K25" s="87"/>
      <c r="L25" s="87"/>
    </row>
    <row r="26" spans="1:12" x14ac:dyDescent="0.2">
      <c r="A26" s="104" t="s">
        <v>349</v>
      </c>
      <c r="B26" s="156">
        <f>B6/SUM(B$5:B$11)</f>
        <v>5.5326862279020519E-2</v>
      </c>
      <c r="C26" s="156">
        <f t="shared" ref="C26:J29" si="8">C6/SUM(C$5:C$11)</f>
        <v>5.064630634770028E-2</v>
      </c>
      <c r="D26" s="156">
        <f t="shared" si="8"/>
        <v>7.259817939461867E-2</v>
      </c>
      <c r="E26" s="156">
        <f t="shared" si="8"/>
        <v>6.5210200235806509E-2</v>
      </c>
      <c r="F26" s="156">
        <f t="shared" si="8"/>
        <v>4.4357245335870425E-2</v>
      </c>
      <c r="G26" s="156">
        <f t="shared" si="8"/>
        <v>4.9859029372325253E-2</v>
      </c>
      <c r="H26" s="156">
        <f t="shared" si="8"/>
        <v>4.2921487238364392E-2</v>
      </c>
      <c r="I26" s="156">
        <f t="shared" si="8"/>
        <v>1.7220171350320598E-2</v>
      </c>
      <c r="J26" s="156">
        <f t="shared" si="8"/>
        <v>5.6797703175299662E-2</v>
      </c>
      <c r="K26" s="87"/>
      <c r="L26" s="87"/>
    </row>
    <row r="27" spans="1:12" x14ac:dyDescent="0.2">
      <c r="A27" s="104" t="s">
        <v>175</v>
      </c>
      <c r="B27" s="156">
        <f>B7/SUM(B$5:B$11)</f>
        <v>0.14004082633616852</v>
      </c>
      <c r="C27" s="156">
        <f t="shared" si="8"/>
        <v>0.14088046085546951</v>
      </c>
      <c r="D27" s="156">
        <f t="shared" si="8"/>
        <v>0.15743106792726932</v>
      </c>
      <c r="E27" s="156">
        <f t="shared" si="8"/>
        <v>0.16092800858283371</v>
      </c>
      <c r="F27" s="156">
        <f t="shared" si="8"/>
        <v>0.13023988213262619</v>
      </c>
      <c r="G27" s="156">
        <f t="shared" si="8"/>
        <v>0.16881832050700707</v>
      </c>
      <c r="H27" s="156">
        <f t="shared" si="8"/>
        <v>0.16656363154640996</v>
      </c>
      <c r="I27" s="156">
        <f t="shared" si="8"/>
        <v>0.28505536423937661</v>
      </c>
      <c r="J27" s="156">
        <f t="shared" si="8"/>
        <v>0.14623840806979799</v>
      </c>
      <c r="K27" s="87"/>
      <c r="L27" s="87"/>
    </row>
    <row r="28" spans="1:12" x14ac:dyDescent="0.2">
      <c r="A28" s="104" t="s">
        <v>350</v>
      </c>
      <c r="B28" s="156">
        <f>B8/SUM(B$5:B$11)</f>
        <v>1.7177415200422319E-2</v>
      </c>
      <c r="C28" s="156">
        <f t="shared" si="8"/>
        <v>1.5105778467531899E-2</v>
      </c>
      <c r="D28" s="156">
        <f t="shared" si="8"/>
        <v>1.2193015392978885E-2</v>
      </c>
      <c r="E28" s="156">
        <f t="shared" si="8"/>
        <v>6.7209959796851997E-3</v>
      </c>
      <c r="F28" s="156">
        <f t="shared" si="8"/>
        <v>7.720929054501004E-3</v>
      </c>
      <c r="G28" s="156">
        <f t="shared" si="8"/>
        <v>1.5630410137469502E-2</v>
      </c>
      <c r="H28" s="156">
        <f t="shared" si="8"/>
        <v>1.6250110394771703E-2</v>
      </c>
      <c r="I28" s="156">
        <f t="shared" si="8"/>
        <v>1.0147601045680703E-2</v>
      </c>
      <c r="J28" s="156">
        <f t="shared" si="8"/>
        <v>1.3727887328081327E-2</v>
      </c>
      <c r="K28" s="87"/>
      <c r="L28" s="87"/>
    </row>
    <row r="29" spans="1:12" x14ac:dyDescent="0.2">
      <c r="A29" s="104" t="s">
        <v>176</v>
      </c>
      <c r="B29" s="156">
        <f>B9/SUM(B$5:B$11)</f>
        <v>3.1974725058934537E-3</v>
      </c>
      <c r="C29" s="156">
        <f t="shared" si="8"/>
        <v>6.4504161040129064E-3</v>
      </c>
      <c r="D29" s="156">
        <f t="shared" si="8"/>
        <v>4.2589184853538504E-3</v>
      </c>
      <c r="E29" s="156">
        <f t="shared" si="8"/>
        <v>4.7813796795492481E-3</v>
      </c>
      <c r="F29" s="156">
        <f t="shared" si="8"/>
        <v>4.2160336284446272E-3</v>
      </c>
      <c r="G29" s="156">
        <f t="shared" si="8"/>
        <v>5.1441855992104303E-3</v>
      </c>
      <c r="H29" s="156">
        <f t="shared" si="8"/>
        <v>2.3845270687980215E-3</v>
      </c>
      <c r="I29" s="156">
        <f t="shared" si="8"/>
        <v>1.5990160406917666E-2</v>
      </c>
      <c r="J29" s="156">
        <f t="shared" si="8"/>
        <v>4.6672868771194254E-3</v>
      </c>
      <c r="K29" s="87"/>
      <c r="L29" s="87"/>
    </row>
    <row r="30" spans="1:12" x14ac:dyDescent="0.2">
      <c r="A30" s="104" t="s">
        <v>347</v>
      </c>
      <c r="B30" s="156">
        <f t="shared" ref="B30:J30" si="9">B10/SUM(B$5:B$11)</f>
        <v>2.4855584415545764E-2</v>
      </c>
      <c r="C30" s="156">
        <f t="shared" si="9"/>
        <v>5.4238302793090047E-2</v>
      </c>
      <c r="D30" s="156">
        <f t="shared" si="9"/>
        <v>2.1199287934940327E-2</v>
      </c>
      <c r="E30" s="156">
        <f t="shared" si="9"/>
        <v>2.4778973966855092E-2</v>
      </c>
      <c r="F30" s="156">
        <f t="shared" si="9"/>
        <v>3.2737755064705262E-2</v>
      </c>
      <c r="G30" s="156">
        <f t="shared" si="9"/>
        <v>2.0824058910883687E-2</v>
      </c>
      <c r="H30" s="156">
        <f t="shared" si="9"/>
        <v>5.2989490417733813E-2</v>
      </c>
      <c r="I30" s="156">
        <f t="shared" si="9"/>
        <v>3.536285490573296E-2</v>
      </c>
      <c r="J30" s="156">
        <f t="shared" si="9"/>
        <v>3.3674359113830786E-2</v>
      </c>
      <c r="K30" s="87"/>
      <c r="L30" s="87"/>
    </row>
    <row r="31" spans="1:12" x14ac:dyDescent="0.2">
      <c r="A31" s="104" t="s">
        <v>348</v>
      </c>
      <c r="B31" s="156">
        <f t="shared" ref="B31:J31" si="10">B11/SUM(B$5:B$11)</f>
        <v>7.0734021188981561E-2</v>
      </c>
      <c r="C31" s="156">
        <f t="shared" si="10"/>
        <v>0.10098484793857017</v>
      </c>
      <c r="D31" s="156">
        <f t="shared" si="10"/>
        <v>8.015105757249226E-2</v>
      </c>
      <c r="E31" s="156">
        <f t="shared" si="10"/>
        <v>8.2711854337604862E-2</v>
      </c>
      <c r="F31" s="156">
        <f t="shared" si="10"/>
        <v>0.10336901722492509</v>
      </c>
      <c r="G31" s="156">
        <f t="shared" si="10"/>
        <v>5.8218331632614147E-2</v>
      </c>
      <c r="H31" s="156">
        <f t="shared" si="10"/>
        <v>0.14368983484942152</v>
      </c>
      <c r="I31" s="156">
        <f t="shared" si="10"/>
        <v>6.7343168646998297E-2</v>
      </c>
      <c r="J31" s="156">
        <f t="shared" si="10"/>
        <v>8.617981417269846E-2</v>
      </c>
      <c r="K31" s="87"/>
      <c r="L31" s="87"/>
    </row>
    <row r="32" spans="1:12" x14ac:dyDescent="0.2">
      <c r="A32" s="57" t="s">
        <v>382</v>
      </c>
      <c r="B32" s="245">
        <f t="shared" ref="B32:J32" si="11">SUM(B25:B31)</f>
        <v>1</v>
      </c>
      <c r="C32" s="245">
        <f t="shared" si="11"/>
        <v>1</v>
      </c>
      <c r="D32" s="245">
        <f t="shared" si="11"/>
        <v>1</v>
      </c>
      <c r="E32" s="245">
        <f t="shared" si="11"/>
        <v>1</v>
      </c>
      <c r="F32" s="245">
        <f t="shared" si="11"/>
        <v>0.99999999999999978</v>
      </c>
      <c r="G32" s="245">
        <f t="shared" si="11"/>
        <v>1</v>
      </c>
      <c r="H32" s="245">
        <f t="shared" si="11"/>
        <v>1</v>
      </c>
      <c r="I32" s="245">
        <f t="shared" si="11"/>
        <v>0.99999999999999989</v>
      </c>
      <c r="J32" s="245">
        <f t="shared" si="11"/>
        <v>1</v>
      </c>
      <c r="K32" s="87"/>
      <c r="L32" s="87"/>
    </row>
    <row r="33" spans="1:12" x14ac:dyDescent="0.2">
      <c r="A33" s="121"/>
      <c r="B33" s="122"/>
      <c r="C33" s="122"/>
      <c r="D33" s="122"/>
      <c r="E33" s="122"/>
      <c r="F33" s="122"/>
      <c r="G33" s="122"/>
      <c r="H33" s="122"/>
      <c r="I33" s="122"/>
      <c r="J33" s="122"/>
      <c r="K33" s="87"/>
      <c r="L33" s="87"/>
    </row>
    <row r="34" spans="1:12" x14ac:dyDescent="0.2">
      <c r="A34" s="30" t="s">
        <v>252</v>
      </c>
      <c r="B34" s="87"/>
      <c r="C34" s="87"/>
      <c r="D34" s="87"/>
      <c r="E34" s="87"/>
      <c r="F34" s="87"/>
      <c r="G34" s="87"/>
      <c r="H34" s="87"/>
      <c r="I34" s="87"/>
      <c r="J34" s="87"/>
      <c r="K34" s="87"/>
      <c r="L34" s="87"/>
    </row>
    <row r="35" spans="1:12" x14ac:dyDescent="0.2">
      <c r="A35" s="303" t="s">
        <v>575</v>
      </c>
      <c r="B35" s="87"/>
      <c r="C35" s="87"/>
      <c r="D35" s="87"/>
      <c r="E35" s="87"/>
      <c r="F35" s="87"/>
      <c r="G35" s="87"/>
      <c r="H35" s="87"/>
      <c r="I35" s="87"/>
      <c r="J35" s="87"/>
      <c r="K35" s="87"/>
      <c r="L35" s="87"/>
    </row>
    <row r="36" spans="1:12" x14ac:dyDescent="0.2">
      <c r="A36" s="30" t="s">
        <v>304</v>
      </c>
      <c r="B36" s="87"/>
      <c r="C36" s="87"/>
      <c r="D36" s="87"/>
      <c r="E36" s="87"/>
      <c r="F36" s="87"/>
      <c r="G36" s="87"/>
      <c r="H36" s="87"/>
      <c r="I36" s="87"/>
      <c r="J36" s="87"/>
      <c r="K36" s="87"/>
      <c r="L36" s="87"/>
    </row>
    <row r="37" spans="1:12" x14ac:dyDescent="0.2">
      <c r="A37" s="30" t="s">
        <v>497</v>
      </c>
      <c r="B37" s="87"/>
      <c r="C37" s="87"/>
      <c r="D37" s="87"/>
      <c r="E37" s="87"/>
      <c r="F37" s="87"/>
      <c r="G37" s="87"/>
      <c r="H37" s="87"/>
      <c r="I37" s="87"/>
      <c r="J37" s="87"/>
      <c r="K37" s="87"/>
      <c r="L37" s="87"/>
    </row>
    <row r="38" spans="1:12" x14ac:dyDescent="0.2">
      <c r="A38" s="30" t="s">
        <v>498</v>
      </c>
      <c r="J38" s="107"/>
    </row>
    <row r="40" spans="1:12" x14ac:dyDescent="0.2">
      <c r="J40" s="107"/>
    </row>
    <row r="44" spans="1:12" x14ac:dyDescent="0.2">
      <c r="D44" s="14"/>
    </row>
    <row r="45" spans="1:12" x14ac:dyDescent="0.2">
      <c r="D45" s="14"/>
    </row>
    <row r="46" spans="1:12" x14ac:dyDescent="0.2">
      <c r="D46" s="14"/>
    </row>
    <row r="47" spans="1:12" x14ac:dyDescent="0.2">
      <c r="D47" s="14"/>
    </row>
    <row r="48" spans="1:12" x14ac:dyDescent="0.2">
      <c r="D48" s="14"/>
    </row>
    <row r="49" spans="4:11" x14ac:dyDescent="0.2">
      <c r="D49" s="14"/>
      <c r="K49" s="14"/>
    </row>
    <row r="50" spans="4:11" x14ac:dyDescent="0.2">
      <c r="D50" s="14"/>
    </row>
    <row r="51" spans="4:11" x14ac:dyDescent="0.2">
      <c r="D51" s="14"/>
    </row>
    <row r="52" spans="4:11" x14ac:dyDescent="0.2">
      <c r="D52" s="14"/>
    </row>
    <row r="53" spans="4:11" x14ac:dyDescent="0.2">
      <c r="D53" s="14"/>
    </row>
    <row r="54" spans="4:11" x14ac:dyDescent="0.2">
      <c r="D54" s="14"/>
    </row>
  </sheetData>
  <mergeCells count="4">
    <mergeCell ref="A1:J1"/>
    <mergeCell ref="B14:J14"/>
    <mergeCell ref="B4:J4"/>
    <mergeCell ref="B24:J24"/>
  </mergeCells>
  <phoneticPr fontId="2" type="noConversion"/>
  <pageMargins left="0.44" right="0.3" top="1" bottom="1" header="0.5" footer="0.5"/>
  <pageSetup paperSize="9" scale="83"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66"/>
  <sheetViews>
    <sheetView workbookViewId="0">
      <selection activeCell="A2" sqref="A2"/>
    </sheetView>
  </sheetViews>
  <sheetFormatPr defaultRowHeight="12.75" x14ac:dyDescent="0.2"/>
  <cols>
    <col min="1" max="1" width="31.5703125" style="17" customWidth="1"/>
    <col min="2" max="10" width="9.7109375" customWidth="1"/>
  </cols>
  <sheetData>
    <row r="1" spans="1:13" ht="15" x14ac:dyDescent="0.25">
      <c r="A1" s="332" t="s">
        <v>558</v>
      </c>
      <c r="B1" s="332"/>
      <c r="C1" s="332"/>
      <c r="D1" s="332"/>
      <c r="E1" s="332"/>
      <c r="F1" s="332"/>
      <c r="G1" s="332"/>
      <c r="H1" s="332"/>
      <c r="I1" s="332"/>
      <c r="J1" s="332"/>
    </row>
    <row r="2" spans="1:13" x14ac:dyDescent="0.2">
      <c r="A2" s="171"/>
      <c r="B2" s="49"/>
      <c r="C2" s="49"/>
      <c r="D2" s="49"/>
      <c r="E2" s="49"/>
      <c r="F2" s="49"/>
      <c r="G2" s="49"/>
      <c r="H2" s="49"/>
      <c r="I2" s="49"/>
      <c r="J2" s="49"/>
      <c r="K2" s="49"/>
      <c r="L2" s="49"/>
      <c r="M2" s="49"/>
    </row>
    <row r="3" spans="1:13" x14ac:dyDescent="0.2">
      <c r="A3" s="170"/>
      <c r="B3" s="79" t="s">
        <v>106</v>
      </c>
      <c r="C3" s="79" t="s">
        <v>254</v>
      </c>
      <c r="D3" s="79" t="s">
        <v>255</v>
      </c>
      <c r="E3" s="79" t="s">
        <v>123</v>
      </c>
      <c r="F3" s="79" t="s">
        <v>122</v>
      </c>
      <c r="G3" s="79" t="s">
        <v>256</v>
      </c>
      <c r="H3" s="79" t="s">
        <v>125</v>
      </c>
      <c r="I3" s="79" t="s">
        <v>124</v>
      </c>
      <c r="J3" s="79" t="s">
        <v>257</v>
      </c>
      <c r="K3" s="49"/>
      <c r="L3" s="49"/>
      <c r="M3" s="49"/>
    </row>
    <row r="4" spans="1:13" ht="18" customHeight="1" x14ac:dyDescent="0.2">
      <c r="A4" s="74" t="s">
        <v>311</v>
      </c>
      <c r="B4" s="344" t="s">
        <v>266</v>
      </c>
      <c r="C4" s="344"/>
      <c r="D4" s="344"/>
      <c r="E4" s="344"/>
      <c r="F4" s="344"/>
      <c r="G4" s="344"/>
      <c r="H4" s="344"/>
      <c r="I4" s="344"/>
      <c r="J4" s="344"/>
      <c r="K4" s="49"/>
      <c r="L4" s="49"/>
      <c r="M4" s="49"/>
    </row>
    <row r="5" spans="1:13" x14ac:dyDescent="0.2">
      <c r="A5" s="104" t="s">
        <v>177</v>
      </c>
      <c r="B5" s="93">
        <v>20879.000089000001</v>
      </c>
      <c r="C5" s="93">
        <v>73214.000245999996</v>
      </c>
      <c r="D5" s="93">
        <v>45435.000013999997</v>
      </c>
      <c r="E5" s="93">
        <v>16292.000006</v>
      </c>
      <c r="F5" s="93">
        <v>22947.999989</v>
      </c>
      <c r="G5" s="93">
        <v>5852.0000309999996</v>
      </c>
      <c r="H5" s="93">
        <v>4222</v>
      </c>
      <c r="I5" s="93">
        <v>291.00000899999998</v>
      </c>
      <c r="J5" s="70">
        <v>189133.00038399998</v>
      </c>
      <c r="K5" s="49"/>
      <c r="L5" s="49"/>
      <c r="M5" s="49"/>
    </row>
    <row r="6" spans="1:13" x14ac:dyDescent="0.2">
      <c r="A6" s="104" t="s">
        <v>178</v>
      </c>
      <c r="B6" s="93">
        <v>11889.000074</v>
      </c>
      <c r="C6" s="93">
        <v>28276.000173</v>
      </c>
      <c r="D6" s="93">
        <v>30226.000086</v>
      </c>
      <c r="E6" s="93">
        <v>10867.000005</v>
      </c>
      <c r="F6" s="93">
        <v>10476.99999</v>
      </c>
      <c r="G6" s="93">
        <v>2420.0000180000002</v>
      </c>
      <c r="H6" s="93">
        <v>1608</v>
      </c>
      <c r="I6" s="93">
        <v>715.00008700000001</v>
      </c>
      <c r="J6" s="70">
        <v>96478.000432999994</v>
      </c>
      <c r="K6" s="49"/>
      <c r="L6" s="49"/>
      <c r="M6" s="49"/>
    </row>
    <row r="7" spans="1:13" x14ac:dyDescent="0.2">
      <c r="A7" s="104" t="s">
        <v>326</v>
      </c>
      <c r="B7" s="93">
        <v>5470.0000399999999</v>
      </c>
      <c r="C7" s="93">
        <v>24655.000037999998</v>
      </c>
      <c r="D7" s="93">
        <v>17155.999995999999</v>
      </c>
      <c r="E7" s="93">
        <v>5560.0000069999996</v>
      </c>
      <c r="F7" s="93">
        <v>9941.9999800000005</v>
      </c>
      <c r="G7" s="93">
        <v>3427.0000230000001</v>
      </c>
      <c r="H7" s="93">
        <v>588</v>
      </c>
      <c r="I7" s="93">
        <v>219.00003100000001</v>
      </c>
      <c r="J7" s="70">
        <v>67017.000115000003</v>
      </c>
      <c r="K7" s="49"/>
      <c r="L7" s="49"/>
      <c r="M7" s="49"/>
    </row>
    <row r="8" spans="1:13" x14ac:dyDescent="0.2">
      <c r="A8" s="104" t="s">
        <v>324</v>
      </c>
      <c r="B8" s="93">
        <v>3672.000004</v>
      </c>
      <c r="C8" s="93">
        <v>9811.000043</v>
      </c>
      <c r="D8" s="93">
        <v>3424.000016</v>
      </c>
      <c r="E8" s="93">
        <v>2004.0000070000001</v>
      </c>
      <c r="F8" s="93">
        <v>672.99999800000001</v>
      </c>
      <c r="G8" s="93">
        <v>334.00000299999999</v>
      </c>
      <c r="H8" s="93">
        <v>127</v>
      </c>
      <c r="I8" s="93">
        <v>372.00004799999999</v>
      </c>
      <c r="J8" s="70">
        <v>20417.000119</v>
      </c>
      <c r="K8" s="49"/>
      <c r="L8" s="49"/>
      <c r="M8" s="49"/>
    </row>
    <row r="9" spans="1:13" x14ac:dyDescent="0.2">
      <c r="A9" s="104" t="s">
        <v>325</v>
      </c>
      <c r="B9" s="93">
        <v>1457.000004</v>
      </c>
      <c r="C9" s="93">
        <v>10944.000053</v>
      </c>
      <c r="D9" s="93">
        <v>16906.000066000001</v>
      </c>
      <c r="E9" s="93">
        <v>3359.0000030000001</v>
      </c>
      <c r="F9" s="93">
        <v>2164.9999990000001</v>
      </c>
      <c r="G9" s="93">
        <v>1324.00001</v>
      </c>
      <c r="H9" s="93">
        <v>389</v>
      </c>
      <c r="I9" s="93">
        <v>265.00006999999999</v>
      </c>
      <c r="J9" s="70">
        <v>36809.000205000004</v>
      </c>
      <c r="K9" s="49"/>
      <c r="L9" s="49"/>
      <c r="M9" s="49"/>
    </row>
    <row r="10" spans="1:13" x14ac:dyDescent="0.2">
      <c r="A10" s="104" t="s">
        <v>179</v>
      </c>
      <c r="B10" s="93">
        <v>13321.000072000001</v>
      </c>
      <c r="C10" s="93">
        <v>34774.000108</v>
      </c>
      <c r="D10" s="93">
        <v>21279.000013000001</v>
      </c>
      <c r="E10" s="93">
        <v>8504.0000139999993</v>
      </c>
      <c r="F10" s="93">
        <v>6942.9999909999997</v>
      </c>
      <c r="G10" s="93">
        <v>4495.0000360000004</v>
      </c>
      <c r="H10" s="93">
        <v>1361</v>
      </c>
      <c r="I10" s="93">
        <v>274.00000799999998</v>
      </c>
      <c r="J10" s="70">
        <v>90951.000242000009</v>
      </c>
      <c r="K10" s="49"/>
      <c r="L10" s="49"/>
      <c r="M10" s="49"/>
    </row>
    <row r="11" spans="1:13" x14ac:dyDescent="0.2">
      <c r="A11" s="104" t="s">
        <v>180</v>
      </c>
      <c r="B11" s="93">
        <v>431.00000199999999</v>
      </c>
      <c r="C11" s="93">
        <v>1305.000004</v>
      </c>
      <c r="D11" s="93">
        <v>1363.9999809999999</v>
      </c>
      <c r="E11" s="93">
        <v>719</v>
      </c>
      <c r="F11" s="93">
        <v>8274.0000010000003</v>
      </c>
      <c r="G11" s="93">
        <v>193</v>
      </c>
      <c r="H11" s="93">
        <v>85</v>
      </c>
      <c r="I11" s="93">
        <v>18.000003</v>
      </c>
      <c r="J11" s="70">
        <v>12388.999990999999</v>
      </c>
      <c r="K11" s="49"/>
      <c r="L11" s="49"/>
      <c r="M11" s="49"/>
    </row>
    <row r="12" spans="1:13" x14ac:dyDescent="0.2">
      <c r="A12" s="104" t="s">
        <v>181</v>
      </c>
      <c r="B12" s="93">
        <v>195.00000199999999</v>
      </c>
      <c r="C12" s="93">
        <v>6085.0000220000002</v>
      </c>
      <c r="D12" s="93">
        <v>806.00000499999999</v>
      </c>
      <c r="E12" s="93">
        <v>232</v>
      </c>
      <c r="F12" s="93">
        <v>439</v>
      </c>
      <c r="G12" s="93">
        <v>146.000001</v>
      </c>
      <c r="H12" s="93">
        <v>31</v>
      </c>
      <c r="I12" s="93">
        <v>28.000001999999999</v>
      </c>
      <c r="J12" s="70">
        <v>7962.0000319999999</v>
      </c>
      <c r="K12" s="49"/>
      <c r="L12" s="49"/>
      <c r="M12" s="49"/>
    </row>
    <row r="13" spans="1:13" x14ac:dyDescent="0.2">
      <c r="A13" s="104" t="s">
        <v>182</v>
      </c>
      <c r="B13" s="93">
        <v>329.00000599999998</v>
      </c>
      <c r="C13" s="93">
        <v>3243.0000239999999</v>
      </c>
      <c r="D13" s="93">
        <v>540.999999</v>
      </c>
      <c r="E13" s="93">
        <v>82</v>
      </c>
      <c r="F13" s="93">
        <v>853</v>
      </c>
      <c r="G13" s="93">
        <v>369.00000199999999</v>
      </c>
      <c r="H13" s="93">
        <v>51</v>
      </c>
      <c r="I13" s="93">
        <v>8</v>
      </c>
      <c r="J13" s="70">
        <v>5476.0000309999996</v>
      </c>
      <c r="K13" s="49"/>
      <c r="L13" s="49"/>
      <c r="M13" s="49"/>
    </row>
    <row r="14" spans="1:13" x14ac:dyDescent="0.2">
      <c r="A14" s="104" t="s">
        <v>183</v>
      </c>
      <c r="B14" s="93">
        <v>410.000001</v>
      </c>
      <c r="C14" s="93">
        <v>1015.000003</v>
      </c>
      <c r="D14" s="93">
        <v>308.00000299999999</v>
      </c>
      <c r="E14" s="93">
        <v>107</v>
      </c>
      <c r="F14" s="93">
        <v>424</v>
      </c>
      <c r="G14" s="93">
        <v>65</v>
      </c>
      <c r="H14" s="93">
        <v>32</v>
      </c>
      <c r="I14" s="93">
        <v>15.000002</v>
      </c>
      <c r="J14" s="70">
        <v>2376.0000090000003</v>
      </c>
      <c r="K14" s="49"/>
      <c r="L14" s="49"/>
      <c r="M14" s="49"/>
    </row>
    <row r="15" spans="1:13" x14ac:dyDescent="0.2">
      <c r="A15" s="104" t="s">
        <v>184</v>
      </c>
      <c r="B15" s="93">
        <v>246.999999</v>
      </c>
      <c r="C15" s="93">
        <v>346.00000199999999</v>
      </c>
      <c r="D15" s="93">
        <v>437.000001</v>
      </c>
      <c r="E15" s="93">
        <v>245</v>
      </c>
      <c r="F15" s="93">
        <v>438.99999800000001</v>
      </c>
      <c r="G15" s="93">
        <v>62</v>
      </c>
      <c r="H15" s="93">
        <v>73</v>
      </c>
      <c r="I15" s="93">
        <v>200.00004899999999</v>
      </c>
      <c r="J15" s="70">
        <v>2049.0000490000002</v>
      </c>
      <c r="K15" s="49"/>
      <c r="L15" s="49"/>
      <c r="M15" s="49"/>
    </row>
    <row r="16" spans="1:13" x14ac:dyDescent="0.2">
      <c r="A16" s="104" t="s">
        <v>185</v>
      </c>
      <c r="B16" s="93">
        <v>1874.0000150000001</v>
      </c>
      <c r="C16" s="93">
        <v>4593.0000190000001</v>
      </c>
      <c r="D16" s="93">
        <v>4937.0000559999999</v>
      </c>
      <c r="E16" s="93">
        <v>1398.000004</v>
      </c>
      <c r="F16" s="93">
        <v>2917</v>
      </c>
      <c r="G16" s="93">
        <v>781.00000699999998</v>
      </c>
      <c r="H16" s="93">
        <v>409</v>
      </c>
      <c r="I16" s="93">
        <v>68.000001999999995</v>
      </c>
      <c r="J16" s="70">
        <v>16977.000103000002</v>
      </c>
      <c r="K16" s="49"/>
      <c r="L16" s="49"/>
      <c r="M16" s="49"/>
    </row>
    <row r="17" spans="1:13" x14ac:dyDescent="0.2">
      <c r="A17" s="104" t="s">
        <v>186</v>
      </c>
      <c r="B17" s="93">
        <v>6271.000027</v>
      </c>
      <c r="C17" s="93">
        <v>16917.000055</v>
      </c>
      <c r="D17" s="93">
        <v>17025.999824999999</v>
      </c>
      <c r="E17" s="93">
        <v>12949.000011</v>
      </c>
      <c r="F17" s="93">
        <v>8373</v>
      </c>
      <c r="G17" s="93">
        <v>1847.0000150000001</v>
      </c>
      <c r="H17" s="93">
        <v>1567</v>
      </c>
      <c r="I17" s="93">
        <v>403.000021</v>
      </c>
      <c r="J17" s="70">
        <v>65352.999953999999</v>
      </c>
      <c r="K17" s="49"/>
      <c r="L17" s="49"/>
      <c r="M17" s="49"/>
    </row>
    <row r="18" spans="1:13" x14ac:dyDescent="0.2">
      <c r="A18" s="104" t="s">
        <v>187</v>
      </c>
      <c r="B18" s="93">
        <v>16.000001000000001</v>
      </c>
      <c r="C18" s="93">
        <v>477</v>
      </c>
      <c r="D18" s="93">
        <v>83.999996999999993</v>
      </c>
      <c r="E18" s="93">
        <v>16</v>
      </c>
      <c r="F18" s="93">
        <v>2876.0000020000002</v>
      </c>
      <c r="G18" s="93" t="s">
        <v>478</v>
      </c>
      <c r="H18" s="93">
        <v>67</v>
      </c>
      <c r="I18" s="93" t="s">
        <v>478</v>
      </c>
      <c r="J18" s="70">
        <v>3536</v>
      </c>
      <c r="K18" s="49"/>
      <c r="L18" s="49"/>
      <c r="M18" s="49"/>
    </row>
    <row r="19" spans="1:13" x14ac:dyDescent="0.2">
      <c r="A19" s="104" t="s">
        <v>159</v>
      </c>
      <c r="B19" s="93">
        <v>8034.0000339999997</v>
      </c>
      <c r="C19" s="93">
        <v>14481.000074</v>
      </c>
      <c r="D19" s="93">
        <v>8525.9998660000001</v>
      </c>
      <c r="E19" s="93">
        <v>2040</v>
      </c>
      <c r="F19" s="93">
        <v>3427.9999899999998</v>
      </c>
      <c r="G19" s="93">
        <v>3630.0000239999999</v>
      </c>
      <c r="H19" s="93">
        <v>395</v>
      </c>
      <c r="I19" s="93">
        <v>113.00000900000001</v>
      </c>
      <c r="J19" s="70">
        <v>40646.999996999999</v>
      </c>
      <c r="K19" s="49"/>
      <c r="L19" s="49"/>
      <c r="M19" s="49"/>
    </row>
    <row r="20" spans="1:13" x14ac:dyDescent="0.2">
      <c r="A20" s="125" t="s">
        <v>302</v>
      </c>
      <c r="B20" s="186">
        <v>194301.00071600001</v>
      </c>
      <c r="C20" s="186">
        <v>51420.000159000003</v>
      </c>
      <c r="D20" s="186">
        <v>17010.000064</v>
      </c>
      <c r="E20" s="186">
        <v>5948.0000060000002</v>
      </c>
      <c r="F20" s="186">
        <v>23747.000007999999</v>
      </c>
      <c r="G20" s="186">
        <v>3888.0000230000001</v>
      </c>
      <c r="H20" s="186">
        <v>2534</v>
      </c>
      <c r="I20" s="186">
        <v>1030.000033</v>
      </c>
      <c r="J20" s="187">
        <v>299878.00100900006</v>
      </c>
      <c r="K20" s="49"/>
      <c r="L20" s="49"/>
      <c r="M20" s="49"/>
    </row>
    <row r="21" spans="1:13" x14ac:dyDescent="0.2">
      <c r="A21" s="57" t="s">
        <v>121</v>
      </c>
      <c r="B21" s="172">
        <f>SUM(B5:B20)</f>
        <v>268796.001086</v>
      </c>
      <c r="C21" s="172">
        <f t="shared" ref="C21:J21" si="0">SUM(C5:C20)</f>
        <v>281556.00102299999</v>
      </c>
      <c r="D21" s="172">
        <f t="shared" si="0"/>
        <v>185464.99998800003</v>
      </c>
      <c r="E21" s="172">
        <f t="shared" si="0"/>
        <v>70322.000062999999</v>
      </c>
      <c r="F21" s="172">
        <f t="shared" si="0"/>
        <v>104917.999946</v>
      </c>
      <c r="G21" s="172">
        <f t="shared" si="0"/>
        <v>28833.000193000003</v>
      </c>
      <c r="H21" s="172">
        <f t="shared" si="0"/>
        <v>13539</v>
      </c>
      <c r="I21" s="172">
        <f t="shared" si="0"/>
        <v>4019.0003740000002</v>
      </c>
      <c r="J21" s="172">
        <f t="shared" si="0"/>
        <v>957448.00267299986</v>
      </c>
      <c r="K21" s="49"/>
      <c r="L21" s="49"/>
      <c r="M21" s="49"/>
    </row>
    <row r="22" spans="1:13" ht="18" customHeight="1" x14ac:dyDescent="0.2">
      <c r="A22" s="74" t="s">
        <v>311</v>
      </c>
      <c r="B22" s="344" t="s">
        <v>258</v>
      </c>
      <c r="C22" s="344"/>
      <c r="D22" s="344"/>
      <c r="E22" s="344"/>
      <c r="F22" s="344"/>
      <c r="G22" s="344"/>
      <c r="H22" s="344"/>
      <c r="I22" s="344"/>
      <c r="J22" s="344"/>
      <c r="K22" s="49"/>
      <c r="L22" s="49"/>
      <c r="M22" s="49"/>
    </row>
    <row r="23" spans="1:13" x14ac:dyDescent="0.2">
      <c r="A23" s="104" t="s">
        <v>177</v>
      </c>
      <c r="B23" s="156">
        <f t="shared" ref="B23:J36" si="1">B5/B$21</f>
        <v>7.7676007100715247E-2</v>
      </c>
      <c r="C23" s="156">
        <f t="shared" si="1"/>
        <v>0.26003352789493278</v>
      </c>
      <c r="D23" s="156">
        <f t="shared" si="1"/>
        <v>0.24497883706866383</v>
      </c>
      <c r="E23" s="156">
        <f t="shared" si="1"/>
        <v>0.23167714216609794</v>
      </c>
      <c r="F23" s="156">
        <f t="shared" si="1"/>
        <v>0.21872319335872828</v>
      </c>
      <c r="G23" s="156">
        <f t="shared" si="1"/>
        <v>0.20296188366900272</v>
      </c>
      <c r="H23" s="156">
        <f t="shared" si="1"/>
        <v>0.31183987000517027</v>
      </c>
      <c r="I23" s="156">
        <f t="shared" si="1"/>
        <v>7.2406066663381688E-2</v>
      </c>
      <c r="J23" s="156">
        <f t="shared" si="1"/>
        <v>0.19753866513479496</v>
      </c>
      <c r="K23" s="49"/>
      <c r="L23" s="49"/>
      <c r="M23" s="49"/>
    </row>
    <row r="24" spans="1:13" x14ac:dyDescent="0.2">
      <c r="A24" s="104" t="s">
        <v>178</v>
      </c>
      <c r="B24" s="156">
        <f t="shared" si="1"/>
        <v>4.4230569003875064E-2</v>
      </c>
      <c r="C24" s="156">
        <f t="shared" si="1"/>
        <v>0.10042762388392555</v>
      </c>
      <c r="D24" s="156">
        <f t="shared" si="1"/>
        <v>0.16297414653953946</v>
      </c>
      <c r="E24" s="156">
        <f t="shared" si="1"/>
        <v>0.15453200982998896</v>
      </c>
      <c r="F24" s="156">
        <f t="shared" si="1"/>
        <v>9.9858937412001594E-2</v>
      </c>
      <c r="G24" s="156">
        <f t="shared" si="1"/>
        <v>8.3931606208205875E-2</v>
      </c>
      <c r="H24" s="156">
        <f t="shared" si="1"/>
        <v>0.11876800354531354</v>
      </c>
      <c r="I24" s="156">
        <f t="shared" si="1"/>
        <v>0.17790495657216876</v>
      </c>
      <c r="J24" s="156">
        <f t="shared" si="1"/>
        <v>0.10076578588461521</v>
      </c>
      <c r="K24" s="49"/>
      <c r="L24" s="49"/>
      <c r="M24" s="49"/>
    </row>
    <row r="25" spans="1:13" x14ac:dyDescent="0.2">
      <c r="A25" s="104" t="s">
        <v>326</v>
      </c>
      <c r="B25" s="156">
        <f t="shared" si="1"/>
        <v>2.0350005275003698E-2</v>
      </c>
      <c r="C25" s="156">
        <f t="shared" si="1"/>
        <v>8.7566949198095614E-2</v>
      </c>
      <c r="D25" s="156">
        <f t="shared" si="1"/>
        <v>9.2502628512711446E-2</v>
      </c>
      <c r="E25" s="156">
        <f t="shared" si="1"/>
        <v>7.9064873041422498E-2</v>
      </c>
      <c r="F25" s="156">
        <f t="shared" si="1"/>
        <v>9.4759716970558197E-2</v>
      </c>
      <c r="G25" s="156">
        <f t="shared" si="1"/>
        <v>0.11885686539939044</v>
      </c>
      <c r="H25" s="156">
        <f t="shared" si="1"/>
        <v>4.3430090848659425E-2</v>
      </c>
      <c r="I25" s="156">
        <f t="shared" si="1"/>
        <v>5.4491169599478119E-2</v>
      </c>
      <c r="J25" s="156">
        <f t="shared" si="1"/>
        <v>6.9995446152587071E-2</v>
      </c>
      <c r="K25" s="49"/>
      <c r="L25" s="49"/>
      <c r="M25" s="49"/>
    </row>
    <row r="26" spans="1:13" x14ac:dyDescent="0.2">
      <c r="A26" s="104" t="s">
        <v>324</v>
      </c>
      <c r="B26" s="156">
        <f t="shared" si="1"/>
        <v>1.3660917532865979E-2</v>
      </c>
      <c r="C26" s="156">
        <f t="shared" si="1"/>
        <v>3.484564352154778E-2</v>
      </c>
      <c r="D26" s="156">
        <f t="shared" si="1"/>
        <v>1.8461704452169089E-2</v>
      </c>
      <c r="E26" s="156">
        <f t="shared" si="1"/>
        <v>2.8497483080752235E-2</v>
      </c>
      <c r="F26" s="156">
        <f t="shared" si="1"/>
        <v>6.4145332387806177E-3</v>
      </c>
      <c r="G26" s="156">
        <f t="shared" si="1"/>
        <v>1.158394897389442E-2</v>
      </c>
      <c r="H26" s="156">
        <f t="shared" si="1"/>
        <v>9.3803087377206593E-3</v>
      </c>
      <c r="I26" s="156">
        <f t="shared" si="1"/>
        <v>9.2560341722426512E-2</v>
      </c>
      <c r="J26" s="156">
        <f t="shared" si="1"/>
        <v>2.1324395749951843E-2</v>
      </c>
      <c r="K26" s="49"/>
      <c r="L26" s="49"/>
      <c r="M26" s="49"/>
    </row>
    <row r="27" spans="1:13" x14ac:dyDescent="0.2">
      <c r="A27" s="104" t="s">
        <v>325</v>
      </c>
      <c r="B27" s="156">
        <f t="shared" si="1"/>
        <v>5.4204675594628354E-3</v>
      </c>
      <c r="C27" s="156">
        <f t="shared" si="1"/>
        <v>3.8869709802796908E-2</v>
      </c>
      <c r="D27" s="156">
        <f t="shared" si="1"/>
        <v>9.1154665662490794E-2</v>
      </c>
      <c r="E27" s="156">
        <f t="shared" si="1"/>
        <v>4.776599072823217E-2</v>
      </c>
      <c r="F27" s="156">
        <f t="shared" si="1"/>
        <v>2.0635162699577755E-2</v>
      </c>
      <c r="G27" s="156">
        <f t="shared" si="1"/>
        <v>4.5919606046457735E-2</v>
      </c>
      <c r="H27" s="156">
        <f t="shared" si="1"/>
        <v>2.8731811802939655E-2</v>
      </c>
      <c r="I27" s="156">
        <f t="shared" si="1"/>
        <v>6.5936811480376334E-2</v>
      </c>
      <c r="J27" s="156">
        <f t="shared" si="1"/>
        <v>3.8444907819784227E-2</v>
      </c>
      <c r="K27" s="49"/>
      <c r="L27" s="49"/>
      <c r="M27" s="49"/>
    </row>
    <row r="28" spans="1:13" x14ac:dyDescent="0.2">
      <c r="A28" s="104" t="s">
        <v>179</v>
      </c>
      <c r="B28" s="156">
        <f t="shared" si="1"/>
        <v>4.9558029204973215E-2</v>
      </c>
      <c r="C28" s="156">
        <f t="shared" si="1"/>
        <v>0.123506513736709</v>
      </c>
      <c r="D28" s="156">
        <f t="shared" si="1"/>
        <v>0.11473323815478283</v>
      </c>
      <c r="E28" s="156">
        <f t="shared" si="1"/>
        <v>0.12092943895767248</v>
      </c>
      <c r="F28" s="156">
        <f t="shared" si="1"/>
        <v>6.6175489378118874E-2</v>
      </c>
      <c r="G28" s="156">
        <f t="shared" si="1"/>
        <v>0.15589775624845603</v>
      </c>
      <c r="H28" s="156">
        <f t="shared" si="1"/>
        <v>0.10052441096092769</v>
      </c>
      <c r="I28" s="156">
        <f t="shared" si="1"/>
        <v>6.81761588708924E-2</v>
      </c>
      <c r="J28" s="156">
        <f t="shared" si="1"/>
        <v>9.4993148440524533E-2</v>
      </c>
      <c r="K28" s="49"/>
      <c r="L28" s="49"/>
      <c r="M28" s="49"/>
    </row>
    <row r="29" spans="1:13" x14ac:dyDescent="0.2">
      <c r="A29" s="104" t="s">
        <v>180</v>
      </c>
      <c r="B29" s="156">
        <f t="shared" si="1"/>
        <v>1.6034464808206115E-3</v>
      </c>
      <c r="C29" s="156">
        <f t="shared" si="1"/>
        <v>4.6349571639689403E-3</v>
      </c>
      <c r="D29" s="156">
        <f t="shared" si="1"/>
        <v>7.3544872676152033E-3</v>
      </c>
      <c r="E29" s="156">
        <f t="shared" si="1"/>
        <v>1.0224396339066907E-2</v>
      </c>
      <c r="F29" s="156">
        <f t="shared" si="1"/>
        <v>7.8861587194366325E-2</v>
      </c>
      <c r="G29" s="156">
        <f t="shared" si="1"/>
        <v>6.6937189577259467E-3</v>
      </c>
      <c r="H29" s="156">
        <f t="shared" si="1"/>
        <v>6.2781593913878424E-3</v>
      </c>
      <c r="I29" s="156">
        <f t="shared" si="1"/>
        <v>4.4787263809296669E-3</v>
      </c>
      <c r="J29" s="156">
        <f t="shared" si="1"/>
        <v>1.2939606074076538E-2</v>
      </c>
      <c r="K29" s="49"/>
      <c r="L29" s="49"/>
      <c r="M29" s="49"/>
    </row>
    <row r="30" spans="1:13" x14ac:dyDescent="0.2">
      <c r="A30" s="104" t="s">
        <v>181</v>
      </c>
      <c r="B30" s="156">
        <f t="shared" si="1"/>
        <v>7.2545722857540078E-4</v>
      </c>
      <c r="C30" s="156">
        <f t="shared" si="1"/>
        <v>2.1612041653848193E-2</v>
      </c>
      <c r="D30" s="156">
        <f t="shared" si="1"/>
        <v>4.3458334729040513E-3</v>
      </c>
      <c r="E30" s="156">
        <f t="shared" si="1"/>
        <v>3.2991098062079591E-3</v>
      </c>
      <c r="F30" s="156">
        <f t="shared" si="1"/>
        <v>4.1842200597223345E-3</v>
      </c>
      <c r="G30" s="156">
        <f t="shared" si="1"/>
        <v>5.0636423550347517E-3</v>
      </c>
      <c r="H30" s="156">
        <f t="shared" si="1"/>
        <v>2.2896816603885073E-3</v>
      </c>
      <c r="I30" s="156">
        <f t="shared" si="1"/>
        <v>6.9669070401534618E-3</v>
      </c>
      <c r="J30" s="156">
        <f t="shared" si="1"/>
        <v>8.3158563282514746E-3</v>
      </c>
      <c r="K30" s="49"/>
      <c r="L30" s="49"/>
      <c r="M30" s="49"/>
    </row>
    <row r="31" spans="1:13" x14ac:dyDescent="0.2">
      <c r="A31" s="104" t="s">
        <v>182</v>
      </c>
      <c r="B31" s="156">
        <f t="shared" si="1"/>
        <v>1.2239765646466518E-3</v>
      </c>
      <c r="C31" s="156">
        <f t="shared" si="1"/>
        <v>1.1518134979247283E-2</v>
      </c>
      <c r="D31" s="156">
        <f t="shared" si="1"/>
        <v>2.9169924192435437E-3</v>
      </c>
      <c r="E31" s="156">
        <f t="shared" si="1"/>
        <v>1.1660646728838475E-3</v>
      </c>
      <c r="F31" s="156">
        <f t="shared" si="1"/>
        <v>8.1301587948591145E-3</v>
      </c>
      <c r="G31" s="156">
        <f t="shared" si="1"/>
        <v>1.2797835796830633E-2</v>
      </c>
      <c r="H31" s="156">
        <f t="shared" si="1"/>
        <v>3.7668956348327056E-3</v>
      </c>
      <c r="I31" s="156">
        <f t="shared" si="1"/>
        <v>1.9905447264335087E-3</v>
      </c>
      <c r="J31" s="156">
        <f t="shared" si="1"/>
        <v>5.7193706767491529E-3</v>
      </c>
      <c r="K31" s="49"/>
      <c r="L31" s="49"/>
      <c r="M31" s="49"/>
    </row>
    <row r="32" spans="1:13" x14ac:dyDescent="0.2">
      <c r="A32" s="104" t="s">
        <v>183</v>
      </c>
      <c r="B32" s="156">
        <f t="shared" si="1"/>
        <v>1.5253203148242612E-3</v>
      </c>
      <c r="C32" s="156">
        <f t="shared" si="1"/>
        <v>3.6049666826923209E-3</v>
      </c>
      <c r="D32" s="156">
        <f t="shared" si="1"/>
        <v>1.6606907126408123E-3</v>
      </c>
      <c r="E32" s="156">
        <f t="shared" si="1"/>
        <v>1.5215721951045327E-3</v>
      </c>
      <c r="F32" s="156">
        <f t="shared" si="1"/>
        <v>4.0412512649710018E-3</v>
      </c>
      <c r="G32" s="156">
        <f t="shared" si="1"/>
        <v>2.2543613070061478E-3</v>
      </c>
      <c r="H32" s="156">
        <f t="shared" si="1"/>
        <v>2.363542359110717E-3</v>
      </c>
      <c r="I32" s="156">
        <f t="shared" si="1"/>
        <v>3.7322718596990109E-3</v>
      </c>
      <c r="J32" s="156">
        <f t="shared" si="1"/>
        <v>2.481596914262385E-3</v>
      </c>
      <c r="K32" s="49"/>
      <c r="L32" s="49"/>
      <c r="M32" s="49"/>
    </row>
    <row r="33" spans="1:13" x14ac:dyDescent="0.2">
      <c r="A33" s="104" t="s">
        <v>184</v>
      </c>
      <c r="B33" s="156">
        <f t="shared" si="1"/>
        <v>9.1891247638380428E-4</v>
      </c>
      <c r="C33" s="156">
        <f t="shared" si="1"/>
        <v>1.2288851977682964E-3</v>
      </c>
      <c r="D33" s="156">
        <f t="shared" si="1"/>
        <v>2.3562397273246966E-3</v>
      </c>
      <c r="E33" s="156">
        <f t="shared" si="1"/>
        <v>3.4839737177627152E-3</v>
      </c>
      <c r="F33" s="156">
        <f t="shared" si="1"/>
        <v>4.1842200406598286E-3</v>
      </c>
      <c r="G33" s="156">
        <f t="shared" si="1"/>
        <v>2.1503138620674023E-3</v>
      </c>
      <c r="H33" s="156">
        <f t="shared" si="1"/>
        <v>5.3918310067213237E-3</v>
      </c>
      <c r="I33" s="156">
        <f t="shared" si="1"/>
        <v>4.9763630352924165E-2</v>
      </c>
      <c r="J33" s="156">
        <f t="shared" si="1"/>
        <v>2.140064048678998E-3</v>
      </c>
      <c r="K33" s="49"/>
      <c r="L33" s="49"/>
      <c r="M33" s="49"/>
    </row>
    <row r="34" spans="1:13" x14ac:dyDescent="0.2">
      <c r="A34" s="104" t="s">
        <v>185</v>
      </c>
      <c r="B34" s="156">
        <f t="shared" si="1"/>
        <v>6.9718299655820498E-3</v>
      </c>
      <c r="C34" s="156">
        <f t="shared" si="1"/>
        <v>1.6312918219863491E-2</v>
      </c>
      <c r="D34" s="156">
        <f t="shared" si="1"/>
        <v>2.6619578121583231E-2</v>
      </c>
      <c r="E34" s="156">
        <f t="shared" si="1"/>
        <v>1.9879980699461921E-2</v>
      </c>
      <c r="F34" s="156">
        <f t="shared" si="1"/>
        <v>2.7802664952642483E-2</v>
      </c>
      <c r="G34" s="156">
        <f t="shared" si="1"/>
        <v>2.7087018408497393E-2</v>
      </c>
      <c r="H34" s="156">
        <f t="shared" si="1"/>
        <v>3.0209025777383856E-2</v>
      </c>
      <c r="I34" s="156">
        <f t="shared" si="1"/>
        <v>1.6919630672321006E-2</v>
      </c>
      <c r="J34" s="156">
        <f t="shared" si="1"/>
        <v>1.7731511325527523E-2</v>
      </c>
      <c r="K34" s="49"/>
      <c r="L34" s="49"/>
      <c r="M34" s="49"/>
    </row>
    <row r="35" spans="1:13" x14ac:dyDescent="0.2">
      <c r="A35" s="104" t="s">
        <v>186</v>
      </c>
      <c r="B35" s="156">
        <f t="shared" si="1"/>
        <v>2.3329960273455196E-2</v>
      </c>
      <c r="C35" s="156">
        <f t="shared" si="1"/>
        <v>6.0083961959731307E-2</v>
      </c>
      <c r="D35" s="156">
        <f t="shared" si="1"/>
        <v>9.18016867123264E-2</v>
      </c>
      <c r="E35" s="156">
        <f t="shared" si="1"/>
        <v>0.18413867636584944</v>
      </c>
      <c r="F35" s="156">
        <f t="shared" si="1"/>
        <v>7.9805181230193867E-2</v>
      </c>
      <c r="G35" s="156">
        <f t="shared" si="1"/>
        <v>6.4058544120858069E-2</v>
      </c>
      <c r="H35" s="156">
        <f t="shared" si="1"/>
        <v>0.11573971489770293</v>
      </c>
      <c r="I35" s="156">
        <f t="shared" si="1"/>
        <v>0.10027369581926791</v>
      </c>
      <c r="J35" s="156">
        <f t="shared" si="1"/>
        <v>6.8257492596514618E-2</v>
      </c>
      <c r="K35" s="49"/>
      <c r="L35" s="49"/>
      <c r="M35" s="49"/>
    </row>
    <row r="36" spans="1:13" x14ac:dyDescent="0.2">
      <c r="A36" s="104" t="s">
        <v>187</v>
      </c>
      <c r="B36" s="156">
        <f t="shared" si="1"/>
        <v>5.9524698787765358E-5</v>
      </c>
      <c r="C36" s="156">
        <f t="shared" si="1"/>
        <v>1.6941567512923812E-3</v>
      </c>
      <c r="D36" s="156">
        <f t="shared" si="1"/>
        <v>4.5291562831496491E-4</v>
      </c>
      <c r="E36" s="156">
        <f t="shared" si="1"/>
        <v>2.2752481422123855E-4</v>
      </c>
      <c r="F36" s="156">
        <f t="shared" si="1"/>
        <v>2.7411883599384682E-2</v>
      </c>
      <c r="G36" s="156" t="s">
        <v>479</v>
      </c>
      <c r="H36" s="156">
        <f t="shared" si="1"/>
        <v>4.9486668143880639E-3</v>
      </c>
      <c r="I36" s="156" t="s">
        <v>479</v>
      </c>
      <c r="J36" s="156">
        <f t="shared" si="1"/>
        <v>3.6931509493238358E-3</v>
      </c>
      <c r="K36" s="49"/>
      <c r="L36" s="49"/>
      <c r="M36" s="49"/>
    </row>
    <row r="37" spans="1:13" x14ac:dyDescent="0.2">
      <c r="A37" s="104" t="s">
        <v>159</v>
      </c>
      <c r="B37" s="156">
        <f>B19/B$21</f>
        <v>2.9888837637244311E-2</v>
      </c>
      <c r="C37" s="156">
        <f t="shared" ref="C37:J37" si="2">C19/C$21</f>
        <v>5.1432042014324046E-2</v>
      </c>
      <c r="D37" s="156">
        <f t="shared" si="2"/>
        <v>4.5970937193279868E-2</v>
      </c>
      <c r="E37" s="156">
        <f t="shared" si="2"/>
        <v>2.9009413813207915E-2</v>
      </c>
      <c r="F37" s="156">
        <f t="shared" si="2"/>
        <v>3.2673135131858683E-2</v>
      </c>
      <c r="G37" s="156">
        <f t="shared" si="2"/>
        <v>0.12589740920826134</v>
      </c>
      <c r="H37" s="156">
        <f t="shared" si="2"/>
        <v>2.9174975995272915E-2</v>
      </c>
      <c r="I37" s="156">
        <f t="shared" si="2"/>
        <v>2.811644650023613E-2</v>
      </c>
      <c r="J37" s="156">
        <f t="shared" si="2"/>
        <v>4.2453480380680572E-2</v>
      </c>
      <c r="K37" s="49"/>
      <c r="L37" s="49"/>
      <c r="M37" s="49"/>
    </row>
    <row r="38" spans="1:13" x14ac:dyDescent="0.2">
      <c r="A38" s="125" t="s">
        <v>302</v>
      </c>
      <c r="B38" s="156">
        <f>B20/B$21</f>
        <v>0.72285673868278388</v>
      </c>
      <c r="C38" s="156">
        <f t="shared" ref="C38:J38" si="3">C20/C$21</f>
        <v>0.18262796733925613</v>
      </c>
      <c r="D38" s="156">
        <f t="shared" si="3"/>
        <v>9.1715418354409634E-2</v>
      </c>
      <c r="E38" s="156">
        <f t="shared" si="3"/>
        <v>8.4582349772067231E-2</v>
      </c>
      <c r="F38" s="156">
        <f t="shared" si="3"/>
        <v>0.22633866467357638</v>
      </c>
      <c r="G38" s="156">
        <f t="shared" si="3"/>
        <v>0.13484548943831096</v>
      </c>
      <c r="H38" s="156">
        <f t="shared" si="3"/>
        <v>0.18716301056207993</v>
      </c>
      <c r="I38" s="156">
        <f t="shared" si="3"/>
        <v>0.25628264173931126</v>
      </c>
      <c r="J38" s="156">
        <f t="shared" si="3"/>
        <v>0.31320552152367725</v>
      </c>
      <c r="K38" s="49"/>
      <c r="L38" s="49"/>
      <c r="M38" s="49"/>
    </row>
    <row r="39" spans="1:13" x14ac:dyDescent="0.2">
      <c r="A39" s="57" t="s">
        <v>121</v>
      </c>
      <c r="B39" s="245">
        <f>SUM(B23:B38)</f>
        <v>1</v>
      </c>
      <c r="C39" s="245">
        <f t="shared" ref="C39:J39" si="4">SUM(C23:C38)</f>
        <v>0.99999999999999989</v>
      </c>
      <c r="D39" s="245">
        <f t="shared" si="4"/>
        <v>0.99999999999999989</v>
      </c>
      <c r="E39" s="245">
        <f t="shared" si="4"/>
        <v>1</v>
      </c>
      <c r="F39" s="245">
        <f t="shared" si="4"/>
        <v>1</v>
      </c>
      <c r="G39" s="245">
        <f t="shared" si="4"/>
        <v>0.99999999999999989</v>
      </c>
      <c r="H39" s="245">
        <f t="shared" si="4"/>
        <v>1</v>
      </c>
      <c r="I39" s="245">
        <f t="shared" si="4"/>
        <v>1.0000000000000002</v>
      </c>
      <c r="J39" s="245">
        <f t="shared" si="4"/>
        <v>1</v>
      </c>
      <c r="K39" s="49"/>
      <c r="L39" s="49"/>
      <c r="M39" s="49"/>
    </row>
    <row r="40" spans="1:13" ht="18" customHeight="1" x14ac:dyDescent="0.2">
      <c r="A40" s="74" t="s">
        <v>101</v>
      </c>
      <c r="B40" s="344" t="s">
        <v>329</v>
      </c>
      <c r="C40" s="344"/>
      <c r="D40" s="344"/>
      <c r="E40" s="344"/>
      <c r="F40" s="344"/>
      <c r="G40" s="344"/>
      <c r="H40" s="344"/>
      <c r="I40" s="344"/>
      <c r="J40" s="344"/>
      <c r="K40" s="49"/>
      <c r="L40" s="49"/>
      <c r="M40" s="49"/>
    </row>
    <row r="41" spans="1:13" x14ac:dyDescent="0.2">
      <c r="A41" s="104" t="s">
        <v>177</v>
      </c>
      <c r="B41" s="156">
        <f t="shared" ref="B41:J53" si="5">B5/SUM(B$5:B$19)</f>
        <v>0.28027384368479336</v>
      </c>
      <c r="C41" s="156">
        <f t="shared" si="5"/>
        <v>0.31813362520914823</v>
      </c>
      <c r="D41" s="156">
        <f t="shared" si="5"/>
        <v>0.26971594808404858</v>
      </c>
      <c r="E41" s="156">
        <f t="shared" si="5"/>
        <v>0.25308354291444124</v>
      </c>
      <c r="F41" s="156">
        <f t="shared" si="5"/>
        <v>0.28271180602096974</v>
      </c>
      <c r="G41" s="156">
        <f t="shared" si="5"/>
        <v>0.23459611108914252</v>
      </c>
      <c r="H41" s="156">
        <f t="shared" si="5"/>
        <v>0.38364379827351203</v>
      </c>
      <c r="I41" s="156">
        <f t="shared" si="5"/>
        <v>9.7356967481189036E-2</v>
      </c>
      <c r="J41" s="156">
        <f t="shared" si="5"/>
        <v>0.28762413112732255</v>
      </c>
      <c r="K41" s="49"/>
      <c r="L41" s="49"/>
      <c r="M41" s="49"/>
    </row>
    <row r="42" spans="1:13" x14ac:dyDescent="0.2">
      <c r="A42" s="104" t="s">
        <v>178</v>
      </c>
      <c r="B42" s="156">
        <f t="shared" si="5"/>
        <v>0.15959460386536006</v>
      </c>
      <c r="C42" s="156">
        <f t="shared" si="5"/>
        <v>0.12286647924202802</v>
      </c>
      <c r="D42" s="156">
        <f t="shared" si="5"/>
        <v>0.17943070908929226</v>
      </c>
      <c r="E42" s="156">
        <f t="shared" si="5"/>
        <v>0.16881038921579844</v>
      </c>
      <c r="F42" s="156">
        <f t="shared" si="5"/>
        <v>0.12907319113972401</v>
      </c>
      <c r="G42" s="156">
        <f t="shared" si="5"/>
        <v>9.701342960544064E-2</v>
      </c>
      <c r="H42" s="156">
        <f t="shared" si="5"/>
        <v>0.1461154020899591</v>
      </c>
      <c r="I42" s="156">
        <f t="shared" si="5"/>
        <v>0.23921044009007689</v>
      </c>
      <c r="J42" s="156">
        <f t="shared" si="5"/>
        <v>0.14671898077597767</v>
      </c>
      <c r="K42" s="49"/>
      <c r="L42" s="49"/>
      <c r="M42" s="49"/>
    </row>
    <row r="43" spans="1:13" x14ac:dyDescent="0.2">
      <c r="A43" s="104" t="s">
        <v>326</v>
      </c>
      <c r="B43" s="156">
        <f t="shared" si="5"/>
        <v>7.3427747000895813E-2</v>
      </c>
      <c r="C43" s="156">
        <f t="shared" si="5"/>
        <v>0.10713230413945531</v>
      </c>
      <c r="D43" s="156">
        <f t="shared" si="5"/>
        <v>0.10184322224772242</v>
      </c>
      <c r="E43" s="156">
        <f t="shared" si="5"/>
        <v>8.6370273745252649E-2</v>
      </c>
      <c r="F43" s="156">
        <f t="shared" si="5"/>
        <v>0.12248216712365124</v>
      </c>
      <c r="G43" s="156">
        <f t="shared" si="5"/>
        <v>0.13738224091581555</v>
      </c>
      <c r="H43" s="156">
        <f t="shared" si="5"/>
        <v>5.3430258973194006E-2</v>
      </c>
      <c r="I43" s="156">
        <f t="shared" si="5"/>
        <v>7.3268653735493156E-2</v>
      </c>
      <c r="J43" s="156">
        <f t="shared" si="5"/>
        <v>0.10191614572655619</v>
      </c>
      <c r="K43" s="49"/>
      <c r="L43" s="49"/>
      <c r="M43" s="49"/>
    </row>
    <row r="44" spans="1:13" x14ac:dyDescent="0.2">
      <c r="A44" s="104" t="s">
        <v>324</v>
      </c>
      <c r="B44" s="156">
        <f t="shared" si="5"/>
        <v>4.9291898594026412E-2</v>
      </c>
      <c r="C44" s="156">
        <f t="shared" si="5"/>
        <v>4.2631313684806139E-2</v>
      </c>
      <c r="D44" s="156">
        <f t="shared" si="5"/>
        <v>2.0325903164315502E-2</v>
      </c>
      <c r="E44" s="156">
        <f t="shared" si="5"/>
        <v>3.1130580750389242E-2</v>
      </c>
      <c r="F44" s="156">
        <f t="shared" si="5"/>
        <v>8.2911384424739203E-3</v>
      </c>
      <c r="G44" s="156">
        <f t="shared" si="5"/>
        <v>1.3389456833986462E-2</v>
      </c>
      <c r="H44" s="156">
        <f t="shared" si="5"/>
        <v>1.1540208995910949E-2</v>
      </c>
      <c r="I44" s="156">
        <f t="shared" si="5"/>
        <v>0.1244563417732979</v>
      </c>
      <c r="J44" s="156">
        <f t="shared" si="5"/>
        <v>3.1049165970671096E-2</v>
      </c>
      <c r="K44" s="49"/>
      <c r="L44" s="49"/>
      <c r="M44" s="49"/>
    </row>
    <row r="45" spans="1:13" x14ac:dyDescent="0.2">
      <c r="A45" s="104" t="s">
        <v>325</v>
      </c>
      <c r="B45" s="156">
        <f t="shared" si="5"/>
        <v>1.9558359578003989E-2</v>
      </c>
      <c r="C45" s="156">
        <f t="shared" si="5"/>
        <v>4.7554489571005498E-2</v>
      </c>
      <c r="D45" s="156">
        <f t="shared" si="5"/>
        <v>0.10035914679663585</v>
      </c>
      <c r="E45" s="156">
        <f t="shared" si="5"/>
        <v>5.2179451331683155E-2</v>
      </c>
      <c r="F45" s="156">
        <f t="shared" si="5"/>
        <v>2.6672087329879756E-2</v>
      </c>
      <c r="G45" s="156">
        <f t="shared" si="5"/>
        <v>5.3076768930725562E-2</v>
      </c>
      <c r="H45" s="156">
        <f t="shared" si="5"/>
        <v>3.534756928668787E-2</v>
      </c>
      <c r="I45" s="156">
        <f t="shared" si="5"/>
        <v>8.8658427489955227E-2</v>
      </c>
      <c r="J45" s="156">
        <f t="shared" si="5"/>
        <v>5.5977310570515332E-2</v>
      </c>
      <c r="K45" s="49"/>
      <c r="L45" s="49"/>
      <c r="M45" s="49"/>
    </row>
    <row r="46" spans="1:13" x14ac:dyDescent="0.2">
      <c r="A46" s="104" t="s">
        <v>179</v>
      </c>
      <c r="B46" s="156">
        <f t="shared" si="5"/>
        <v>0.17881737037167025</v>
      </c>
      <c r="C46" s="156">
        <f t="shared" si="5"/>
        <v>0.15110195700563106</v>
      </c>
      <c r="D46" s="156">
        <f t="shared" si="5"/>
        <v>0.12631860154106564</v>
      </c>
      <c r="E46" s="156">
        <f t="shared" si="5"/>
        <v>0.13210302306008834</v>
      </c>
      <c r="F46" s="156">
        <f t="shared" si="5"/>
        <v>8.5535474446578205E-2</v>
      </c>
      <c r="G46" s="156">
        <f t="shared" si="5"/>
        <v>0.18019643236586916</v>
      </c>
      <c r="H46" s="156">
        <f t="shared" si="5"/>
        <v>0.12367105860972286</v>
      </c>
      <c r="I46" s="156">
        <f t="shared" si="5"/>
        <v>9.1669446885486297E-2</v>
      </c>
      <c r="J46" s="156">
        <f t="shared" si="5"/>
        <v>0.1383137917055916</v>
      </c>
      <c r="K46" s="49"/>
      <c r="L46" s="49"/>
      <c r="M46" s="49"/>
    </row>
    <row r="47" spans="1:13" x14ac:dyDescent="0.2">
      <c r="A47" s="104" t="s">
        <v>180</v>
      </c>
      <c r="B47" s="156">
        <f t="shared" si="5"/>
        <v>5.7856231942992071E-3</v>
      </c>
      <c r="C47" s="156">
        <f t="shared" si="5"/>
        <v>5.6705600127778186E-3</v>
      </c>
      <c r="D47" s="156">
        <f t="shared" si="5"/>
        <v>8.0971178155316292E-3</v>
      </c>
      <c r="E47" s="156">
        <f t="shared" si="5"/>
        <v>1.1169105529613836E-2</v>
      </c>
      <c r="F47" s="156">
        <f t="shared" si="5"/>
        <v>0.10193295644158436</v>
      </c>
      <c r="G47" s="156">
        <f t="shared" si="5"/>
        <v>7.7370213944560565E-3</v>
      </c>
      <c r="H47" s="156">
        <f t="shared" si="5"/>
        <v>7.7237619263970918E-3</v>
      </c>
      <c r="I47" s="156">
        <f t="shared" si="5"/>
        <v>6.0220812801841019E-3</v>
      </c>
      <c r="J47" s="156">
        <f t="shared" si="5"/>
        <v>1.8840579648781539E-2</v>
      </c>
      <c r="K47" s="49"/>
      <c r="L47" s="49"/>
      <c r="M47" s="49"/>
    </row>
    <row r="48" spans="1:13" x14ac:dyDescent="0.2">
      <c r="A48" s="104" t="s">
        <v>181</v>
      </c>
      <c r="B48" s="156">
        <f t="shared" si="5"/>
        <v>2.6176253578290977E-3</v>
      </c>
      <c r="C48" s="156">
        <f t="shared" si="5"/>
        <v>2.6440887123940077E-2</v>
      </c>
      <c r="D48" s="156">
        <f t="shared" si="5"/>
        <v>4.7846606236896143E-3</v>
      </c>
      <c r="E48" s="156">
        <f t="shared" si="5"/>
        <v>3.6039394754804029E-3</v>
      </c>
      <c r="F48" s="156">
        <f t="shared" si="5"/>
        <v>5.4083354934067194E-3</v>
      </c>
      <c r="G48" s="156">
        <f t="shared" si="5"/>
        <v>5.8528763281223096E-3</v>
      </c>
      <c r="H48" s="156">
        <f t="shared" si="5"/>
        <v>2.8169014084507044E-3</v>
      </c>
      <c r="I48" s="156">
        <f t="shared" si="5"/>
        <v>9.3676810992374508E-3</v>
      </c>
      <c r="J48" s="156">
        <f t="shared" si="5"/>
        <v>1.2108216633745349E-2</v>
      </c>
      <c r="K48" s="49"/>
      <c r="L48" s="49"/>
      <c r="M48" s="49"/>
    </row>
    <row r="49" spans="1:13" x14ac:dyDescent="0.2">
      <c r="A49" s="104" t="s">
        <v>182</v>
      </c>
      <c r="B49" s="156">
        <f t="shared" si="5"/>
        <v>4.4164038440959877E-3</v>
      </c>
      <c r="C49" s="156">
        <f t="shared" si="5"/>
        <v>1.4091667587099798E-2</v>
      </c>
      <c r="D49" s="156">
        <f t="shared" si="5"/>
        <v>3.2115401694463031E-3</v>
      </c>
      <c r="E49" s="156">
        <f t="shared" si="5"/>
        <v>1.2738061939197977E-3</v>
      </c>
      <c r="F49" s="156">
        <f t="shared" si="5"/>
        <v>1.0508679216118295E-2</v>
      </c>
      <c r="G49" s="156">
        <f t="shared" si="5"/>
        <v>1.4792543575276309E-2</v>
      </c>
      <c r="H49" s="156">
        <f t="shared" si="5"/>
        <v>4.6342571558382556E-3</v>
      </c>
      <c r="I49" s="156">
        <f t="shared" si="5"/>
        <v>2.6764801228906917E-3</v>
      </c>
      <c r="J49" s="156">
        <f t="shared" si="5"/>
        <v>8.3276305444938536E-3</v>
      </c>
      <c r="K49" s="49"/>
      <c r="L49" s="49"/>
      <c r="M49" s="49"/>
    </row>
    <row r="50" spans="1:13" x14ac:dyDescent="0.2">
      <c r="A50" s="104" t="s">
        <v>183</v>
      </c>
      <c r="B50" s="156">
        <f t="shared" si="5"/>
        <v>5.5037250683082324E-3</v>
      </c>
      <c r="C50" s="156">
        <f t="shared" si="5"/>
        <v>4.4104355650110526E-3</v>
      </c>
      <c r="D50" s="156">
        <f t="shared" si="5"/>
        <v>1.8283814854943867E-3</v>
      </c>
      <c r="E50" s="156">
        <f t="shared" si="5"/>
        <v>1.6621617408465652E-3</v>
      </c>
      <c r="F50" s="156">
        <f t="shared" si="5"/>
        <v>5.2235404309896333E-3</v>
      </c>
      <c r="G50" s="156">
        <f t="shared" si="5"/>
        <v>2.6057325939877912E-3</v>
      </c>
      <c r="H50" s="156">
        <f t="shared" si="5"/>
        <v>2.9077691958200817E-3</v>
      </c>
      <c r="I50" s="156">
        <f t="shared" si="5"/>
        <v>5.0184008995400771E-3</v>
      </c>
      <c r="J50" s="156">
        <f t="shared" si="5"/>
        <v>3.6133035311639275E-3</v>
      </c>
      <c r="K50" s="49"/>
      <c r="L50" s="49"/>
      <c r="M50" s="49"/>
    </row>
    <row r="51" spans="1:13" x14ac:dyDescent="0.2">
      <c r="A51" s="104" t="s">
        <v>184</v>
      </c>
      <c r="B51" s="156">
        <f t="shared" si="5"/>
        <v>3.3156587391530478E-3</v>
      </c>
      <c r="C51" s="156">
        <f t="shared" si="5"/>
        <v>1.5034588273934177E-3</v>
      </c>
      <c r="D51" s="156">
        <f t="shared" si="5"/>
        <v>2.5941646208017359E-3</v>
      </c>
      <c r="E51" s="156">
        <f t="shared" si="5"/>
        <v>3.8058843598823221E-3</v>
      </c>
      <c r="F51" s="156">
        <f t="shared" si="5"/>
        <v>5.4083354687673776E-3</v>
      </c>
      <c r="G51" s="156">
        <f t="shared" si="5"/>
        <v>2.4854680127268164E-3</v>
      </c>
      <c r="H51" s="156">
        <f t="shared" si="5"/>
        <v>6.6333484779645619E-3</v>
      </c>
      <c r="I51" s="156">
        <f t="shared" si="5"/>
        <v>6.6912019465708045E-2</v>
      </c>
      <c r="J51" s="156">
        <f t="shared" si="5"/>
        <v>3.1160181331492411E-3</v>
      </c>
      <c r="K51" s="49"/>
      <c r="L51" s="49"/>
      <c r="M51" s="49"/>
    </row>
    <row r="52" spans="1:13" x14ac:dyDescent="0.2">
      <c r="A52" s="104" t="s">
        <v>185</v>
      </c>
      <c r="B52" s="156">
        <f t="shared" si="5"/>
        <v>2.5156050818071835E-2</v>
      </c>
      <c r="C52" s="156">
        <f t="shared" si="5"/>
        <v>1.9957764112335713E-2</v>
      </c>
      <c r="D52" s="156">
        <f t="shared" si="5"/>
        <v>2.9307530546599219E-2</v>
      </c>
      <c r="E52" s="156">
        <f t="shared" si="5"/>
        <v>2.1716842246281728E-2</v>
      </c>
      <c r="F52" s="156">
        <f t="shared" si="5"/>
        <v>3.5936479804709341E-2</v>
      </c>
      <c r="G52" s="156">
        <f t="shared" si="5"/>
        <v>3.1308879602224511E-2</v>
      </c>
      <c r="H52" s="156">
        <f t="shared" si="5"/>
        <v>3.7164925034075418E-2</v>
      </c>
      <c r="I52" s="156">
        <f t="shared" si="5"/>
        <v>2.2750081713690907E-2</v>
      </c>
      <c r="J52" s="156">
        <f t="shared" si="5"/>
        <v>2.5817783749318268E-2</v>
      </c>
      <c r="K52" s="49"/>
      <c r="L52" s="49"/>
      <c r="M52" s="49"/>
    </row>
    <row r="53" spans="1:13" x14ac:dyDescent="0.2">
      <c r="A53" s="104" t="s">
        <v>186</v>
      </c>
      <c r="B53" s="156">
        <f t="shared" si="5"/>
        <v>8.4180146262881353E-2</v>
      </c>
      <c r="C53" s="156">
        <f t="shared" si="5"/>
        <v>7.3508707857477651E-2</v>
      </c>
      <c r="D53" s="156">
        <f t="shared" si="5"/>
        <v>0.10107150178196807</v>
      </c>
      <c r="E53" s="156">
        <f t="shared" si="5"/>
        <v>0.20115263925706497</v>
      </c>
      <c r="F53" s="156">
        <f t="shared" si="5"/>
        <v>0.10315260384121745</v>
      </c>
      <c r="G53" s="156">
        <f t="shared" si="5"/>
        <v>7.4042894464329836E-2</v>
      </c>
      <c r="H53" s="156">
        <f t="shared" si="5"/>
        <v>0.14238982280781462</v>
      </c>
      <c r="I53" s="156">
        <f t="shared" si="5"/>
        <v>0.13482769321637891</v>
      </c>
      <c r="J53" s="156">
        <f t="shared" si="5"/>
        <v>9.9385616418970368E-2</v>
      </c>
      <c r="K53" s="49"/>
      <c r="L53" s="49"/>
      <c r="M53" s="49"/>
    </row>
    <row r="54" spans="1:13" x14ac:dyDescent="0.2">
      <c r="A54" s="104" t="s">
        <v>187</v>
      </c>
      <c r="B54" s="156">
        <f>B18/SUM(B$5:B$19)</f>
        <v>2.1477952776067624E-4</v>
      </c>
      <c r="C54" s="156">
        <f t="shared" ref="C54:J54" si="6">C18/SUM(C$5:C$19)</f>
        <v>2.0726874465933102E-3</v>
      </c>
      <c r="D54" s="156">
        <f t="shared" si="6"/>
        <v>4.9864947337803771E-4</v>
      </c>
      <c r="E54" s="156">
        <f t="shared" si="6"/>
        <v>2.4854755003313124E-4</v>
      </c>
      <c r="F54" s="156">
        <f t="shared" si="6"/>
        <v>3.5431373325408654E-2</v>
      </c>
      <c r="G54" s="156" t="s">
        <v>479</v>
      </c>
      <c r="H54" s="156">
        <f t="shared" si="6"/>
        <v>6.0881417537482965E-3</v>
      </c>
      <c r="I54" s="156" t="s">
        <v>479</v>
      </c>
      <c r="J54" s="156">
        <f t="shared" si="6"/>
        <v>5.3773742583330293E-3</v>
      </c>
      <c r="K54" s="49"/>
      <c r="L54" s="49"/>
      <c r="M54" s="49"/>
    </row>
    <row r="55" spans="1:13" x14ac:dyDescent="0.2">
      <c r="A55" s="104" t="s">
        <v>159</v>
      </c>
      <c r="B55" s="156">
        <f>B19/SUM(B$5:B$19)</f>
        <v>0.10784616409285079</v>
      </c>
      <c r="C55" s="156">
        <f t="shared" ref="C55:J55" si="7">C19/SUM(C$5:C$19)</f>
        <v>6.2923662615296846E-2</v>
      </c>
      <c r="D55" s="156">
        <f t="shared" si="7"/>
        <v>5.061292256001057E-2</v>
      </c>
      <c r="E55" s="156">
        <f t="shared" si="7"/>
        <v>3.1689812629224233E-2</v>
      </c>
      <c r="F55" s="156">
        <f t="shared" si="7"/>
        <v>4.2231831474521364E-2</v>
      </c>
      <c r="G55" s="156">
        <f t="shared" si="7"/>
        <v>0.14552014428789636</v>
      </c>
      <c r="H55" s="156">
        <f t="shared" si="7"/>
        <v>3.5892776010904133E-2</v>
      </c>
      <c r="I55" s="156">
        <f t="shared" si="7"/>
        <v>3.7805284746871157E-2</v>
      </c>
      <c r="J55" s="156">
        <f t="shared" si="7"/>
        <v>6.1813951205410209E-2</v>
      </c>
      <c r="K55" s="49"/>
      <c r="L55" s="49"/>
      <c r="M55" s="49"/>
    </row>
    <row r="56" spans="1:13" x14ac:dyDescent="0.2">
      <c r="A56" s="57" t="s">
        <v>377</v>
      </c>
      <c r="B56" s="245">
        <f t="shared" ref="B56:J56" si="8">SUM(B41:B55)</f>
        <v>1.0000000000000002</v>
      </c>
      <c r="C56" s="245">
        <f t="shared" si="8"/>
        <v>1</v>
      </c>
      <c r="D56" s="245">
        <f t="shared" si="8"/>
        <v>1</v>
      </c>
      <c r="E56" s="245">
        <f t="shared" si="8"/>
        <v>0.99999999999999989</v>
      </c>
      <c r="F56" s="245">
        <f t="shared" si="8"/>
        <v>1</v>
      </c>
      <c r="G56" s="245">
        <f t="shared" si="8"/>
        <v>0.99999999999999989</v>
      </c>
      <c r="H56" s="245">
        <f t="shared" si="8"/>
        <v>0.99999999999999989</v>
      </c>
      <c r="I56" s="245">
        <f t="shared" si="8"/>
        <v>0.99999999999999978</v>
      </c>
      <c r="J56" s="245">
        <f t="shared" si="8"/>
        <v>1.0000000000000002</v>
      </c>
      <c r="K56" s="49"/>
      <c r="L56" s="49"/>
      <c r="M56" s="49"/>
    </row>
    <row r="57" spans="1:13" x14ac:dyDescent="0.2">
      <c r="A57" s="121"/>
      <c r="B57" s="122"/>
      <c r="C57" s="122"/>
      <c r="D57" s="122"/>
      <c r="E57" s="122"/>
      <c r="F57" s="122"/>
      <c r="G57" s="122"/>
      <c r="H57" s="122"/>
      <c r="I57" s="122"/>
      <c r="J57" s="122"/>
      <c r="K57" s="49"/>
      <c r="L57" s="49"/>
      <c r="M57" s="49"/>
    </row>
    <row r="58" spans="1:13" x14ac:dyDescent="0.2">
      <c r="A58" s="30" t="s">
        <v>252</v>
      </c>
      <c r="B58" s="49"/>
      <c r="C58" s="49"/>
      <c r="D58" s="49"/>
      <c r="E58" s="49"/>
      <c r="F58" s="49"/>
      <c r="G58" s="49"/>
      <c r="H58" s="49"/>
      <c r="I58" s="49"/>
      <c r="J58" s="49"/>
      <c r="K58" s="49"/>
      <c r="L58" s="49"/>
      <c r="M58" s="49"/>
    </row>
    <row r="59" spans="1:13" x14ac:dyDescent="0.2">
      <c r="A59" s="303" t="s">
        <v>575</v>
      </c>
      <c r="B59" s="49"/>
      <c r="C59" s="49"/>
      <c r="D59" s="49"/>
      <c r="E59" s="49"/>
      <c r="F59" s="49"/>
      <c r="G59" s="49"/>
      <c r="H59" s="49"/>
      <c r="I59" s="49"/>
      <c r="J59" s="49"/>
      <c r="K59" s="49"/>
      <c r="L59" s="49"/>
      <c r="M59" s="49"/>
    </row>
    <row r="60" spans="1:13" x14ac:dyDescent="0.2">
      <c r="A60" s="30" t="s">
        <v>304</v>
      </c>
    </row>
    <row r="61" spans="1:13" x14ac:dyDescent="0.2">
      <c r="A61" s="30" t="s">
        <v>499</v>
      </c>
    </row>
    <row r="62" spans="1:13" x14ac:dyDescent="0.2">
      <c r="A62" s="30" t="s">
        <v>82</v>
      </c>
    </row>
    <row r="63" spans="1:13" x14ac:dyDescent="0.2">
      <c r="A63" s="30"/>
    </row>
    <row r="64" spans="1:13" x14ac:dyDescent="0.2">
      <c r="A64" s="162" t="s">
        <v>508</v>
      </c>
    </row>
    <row r="65" spans="1:1" x14ac:dyDescent="0.2">
      <c r="A65" s="30" t="s">
        <v>506</v>
      </c>
    </row>
    <row r="66" spans="1:1" x14ac:dyDescent="0.2">
      <c r="A66" s="30" t="s">
        <v>507</v>
      </c>
    </row>
  </sheetData>
  <mergeCells count="4">
    <mergeCell ref="A1:J1"/>
    <mergeCell ref="B22:J22"/>
    <mergeCell ref="B4:J4"/>
    <mergeCell ref="B40:J40"/>
  </mergeCells>
  <phoneticPr fontId="2" type="noConversion"/>
  <pageMargins left="0.41" right="0.39" top="0.83" bottom="1" header="0.5" footer="0.5"/>
  <pageSetup paperSize="9" scale="80"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71"/>
  <sheetViews>
    <sheetView workbookViewId="0">
      <selection activeCell="A2" sqref="A2"/>
    </sheetView>
  </sheetViews>
  <sheetFormatPr defaultRowHeight="12.75" x14ac:dyDescent="0.2"/>
  <cols>
    <col min="1" max="1" width="63.42578125" customWidth="1"/>
    <col min="2" max="10" width="9.140625" style="1"/>
  </cols>
  <sheetData>
    <row r="1" spans="1:14" ht="15" x14ac:dyDescent="0.25">
      <c r="A1" s="332" t="s">
        <v>559</v>
      </c>
      <c r="B1" s="332"/>
      <c r="C1" s="332"/>
      <c r="D1" s="332"/>
      <c r="E1" s="332"/>
      <c r="F1" s="332"/>
      <c r="G1" s="332"/>
      <c r="H1" s="332"/>
      <c r="I1" s="332"/>
      <c r="J1" s="332"/>
    </row>
    <row r="2" spans="1:14" x14ac:dyDescent="0.2">
      <c r="A2" s="49"/>
      <c r="B2" s="75"/>
      <c r="C2" s="75"/>
      <c r="D2" s="75"/>
      <c r="E2" s="75"/>
      <c r="F2" s="75"/>
      <c r="G2" s="75"/>
      <c r="H2" s="75"/>
      <c r="I2" s="75"/>
      <c r="J2" s="75"/>
    </row>
    <row r="3" spans="1:14" x14ac:dyDescent="0.2">
      <c r="A3" s="46"/>
      <c r="B3" s="79" t="s">
        <v>106</v>
      </c>
      <c r="C3" s="79" t="s">
        <v>254</v>
      </c>
      <c r="D3" s="79" t="s">
        <v>255</v>
      </c>
      <c r="E3" s="79" t="s">
        <v>123</v>
      </c>
      <c r="F3" s="79" t="s">
        <v>122</v>
      </c>
      <c r="G3" s="79" t="s">
        <v>256</v>
      </c>
      <c r="H3" s="79" t="s">
        <v>125</v>
      </c>
      <c r="I3" s="79" t="s">
        <v>124</v>
      </c>
      <c r="J3" s="79" t="s">
        <v>257</v>
      </c>
    </row>
    <row r="4" spans="1:14" s="27" customFormat="1" ht="18" customHeight="1" x14ac:dyDescent="0.2">
      <c r="A4" s="188" t="s">
        <v>267</v>
      </c>
      <c r="B4" s="335" t="s">
        <v>69</v>
      </c>
      <c r="C4" s="335"/>
      <c r="D4" s="335"/>
      <c r="E4" s="335"/>
      <c r="F4" s="335"/>
      <c r="G4" s="335"/>
      <c r="H4" s="335"/>
      <c r="I4" s="335"/>
      <c r="J4" s="335"/>
    </row>
    <row r="5" spans="1:14" s="27" customFormat="1" ht="12.75" customHeight="1" x14ac:dyDescent="0.2">
      <c r="A5" s="32" t="s">
        <v>273</v>
      </c>
      <c r="B5" s="255">
        <v>51941.000203000003</v>
      </c>
      <c r="C5" s="255">
        <v>20619.000055</v>
      </c>
      <c r="D5" s="255">
        <v>14557.999841000001</v>
      </c>
      <c r="E5" s="255">
        <v>5459.000008</v>
      </c>
      <c r="F5" s="255">
        <v>18720</v>
      </c>
      <c r="G5" s="255">
        <v>2699.9999979999998</v>
      </c>
      <c r="H5" s="255">
        <v>2609</v>
      </c>
      <c r="I5" s="255">
        <v>183.00000499999999</v>
      </c>
      <c r="J5" s="255">
        <v>116789.00010999999</v>
      </c>
      <c r="L5" s="277"/>
    </row>
    <row r="6" spans="1:14" s="27" customFormat="1" ht="12.75" customHeight="1" x14ac:dyDescent="0.2">
      <c r="A6" s="32" t="s">
        <v>280</v>
      </c>
      <c r="B6" s="255">
        <v>2501.0001160000002</v>
      </c>
      <c r="C6" s="255">
        <v>10008.00009900001</v>
      </c>
      <c r="D6" s="255">
        <v>9767.0000589999909</v>
      </c>
      <c r="E6" s="255">
        <v>2187</v>
      </c>
      <c r="F6" s="255">
        <v>1291.9999929999999</v>
      </c>
      <c r="G6" s="255">
        <v>626.00000399999999</v>
      </c>
      <c r="H6" s="255">
        <v>75</v>
      </c>
      <c r="I6" s="255">
        <v>146.00000900000001</v>
      </c>
      <c r="J6" s="255">
        <v>26602.00028</v>
      </c>
      <c r="L6" s="277"/>
    </row>
    <row r="7" spans="1:14" s="27" customFormat="1" ht="12.75" customHeight="1" x14ac:dyDescent="0.2">
      <c r="A7" s="32" t="s">
        <v>281</v>
      </c>
      <c r="B7" s="255">
        <v>1239.000006</v>
      </c>
      <c r="C7" s="255">
        <v>1910.0000090000001</v>
      </c>
      <c r="D7" s="255">
        <v>1627.000018</v>
      </c>
      <c r="E7" s="255">
        <v>671.000001</v>
      </c>
      <c r="F7" s="255">
        <v>2473</v>
      </c>
      <c r="G7" s="255">
        <v>468.00000199999999</v>
      </c>
      <c r="H7" s="295">
        <v>23</v>
      </c>
      <c r="I7" s="298">
        <v>5</v>
      </c>
      <c r="J7" s="298">
        <v>8416.0000359999995</v>
      </c>
      <c r="L7" s="277"/>
    </row>
    <row r="8" spans="1:14" s="27" customFormat="1" ht="12.75" customHeight="1" x14ac:dyDescent="0.2">
      <c r="A8" s="32" t="s">
        <v>282</v>
      </c>
      <c r="B8" s="255">
        <v>6053.0000300000002</v>
      </c>
      <c r="C8" s="255">
        <v>5000</v>
      </c>
      <c r="D8" s="255">
        <v>7079.9999770000004</v>
      </c>
      <c r="E8" s="255">
        <v>2815.9999969999999</v>
      </c>
      <c r="F8" s="255">
        <v>4712.9999989999997</v>
      </c>
      <c r="G8" s="255">
        <v>1184.999963</v>
      </c>
      <c r="H8" s="298">
        <v>158</v>
      </c>
      <c r="I8" s="298">
        <v>53</v>
      </c>
      <c r="J8" s="298">
        <v>27057.999965999999</v>
      </c>
      <c r="L8" s="277"/>
    </row>
    <row r="9" spans="1:14" s="27" customFormat="1" ht="12.75" customHeight="1" x14ac:dyDescent="0.2">
      <c r="A9" s="32" t="s">
        <v>268</v>
      </c>
      <c r="B9" s="255">
        <v>5912.0000099999997</v>
      </c>
      <c r="C9" s="255">
        <v>5624.0000129999999</v>
      </c>
      <c r="D9" s="255">
        <v>2097.0000190000001</v>
      </c>
      <c r="E9" s="255">
        <v>790.999999</v>
      </c>
      <c r="F9" s="255">
        <v>684.999999</v>
      </c>
      <c r="G9" s="255">
        <v>663.99998900000003</v>
      </c>
      <c r="H9" s="298">
        <v>30</v>
      </c>
      <c r="I9" s="298">
        <v>46.000013000000003</v>
      </c>
      <c r="J9" s="298">
        <v>15849.000042</v>
      </c>
      <c r="L9" s="277"/>
    </row>
    <row r="10" spans="1:14" s="27" customFormat="1" ht="12.75" customHeight="1" x14ac:dyDescent="0.2">
      <c r="A10" s="32" t="s">
        <v>269</v>
      </c>
      <c r="B10" s="255">
        <v>3460.000043</v>
      </c>
      <c r="C10" s="255">
        <v>1744.0000070000001</v>
      </c>
      <c r="D10" s="255">
        <v>5647.000008</v>
      </c>
      <c r="E10" s="255">
        <v>4545.9999909999997</v>
      </c>
      <c r="F10" s="255">
        <v>7886</v>
      </c>
      <c r="G10" s="255">
        <v>1067.9999829999999</v>
      </c>
      <c r="H10" s="298">
        <v>162</v>
      </c>
      <c r="I10" s="298">
        <v>363.00001600000002</v>
      </c>
      <c r="J10" s="298">
        <v>24876.000048000002</v>
      </c>
      <c r="L10" s="277"/>
    </row>
    <row r="11" spans="1:14" s="27" customFormat="1" ht="12.75" customHeight="1" x14ac:dyDescent="0.2">
      <c r="A11" s="32" t="s">
        <v>270</v>
      </c>
      <c r="B11" s="255">
        <v>2076.0000140000002</v>
      </c>
      <c r="C11" s="255">
        <v>1908.0000210000001</v>
      </c>
      <c r="D11" s="255">
        <v>3358.000004</v>
      </c>
      <c r="E11" s="255">
        <v>1113.9999989999999</v>
      </c>
      <c r="F11" s="255">
        <v>1332.999998</v>
      </c>
      <c r="G11" s="255">
        <v>284</v>
      </c>
      <c r="H11" s="298">
        <v>98</v>
      </c>
      <c r="I11" s="298">
        <v>103.00001899999999</v>
      </c>
      <c r="J11" s="298">
        <v>10274.000055</v>
      </c>
      <c r="L11" s="277"/>
    </row>
    <row r="12" spans="1:14" s="27" customFormat="1" ht="12.75" customHeight="1" x14ac:dyDescent="0.2">
      <c r="A12" s="32" t="s">
        <v>271</v>
      </c>
      <c r="B12" s="255">
        <v>3801.0001010000001</v>
      </c>
      <c r="C12" s="255">
        <v>3139.0000100000002</v>
      </c>
      <c r="D12" s="255">
        <v>3923.0000140000002</v>
      </c>
      <c r="E12" s="255">
        <v>2117.9999950000001</v>
      </c>
      <c r="F12" s="255">
        <v>1221</v>
      </c>
      <c r="G12" s="255">
        <v>393</v>
      </c>
      <c r="H12" s="298">
        <v>120</v>
      </c>
      <c r="I12" s="298">
        <v>88.000000999999997</v>
      </c>
      <c r="J12" s="298">
        <v>14803.000120999999</v>
      </c>
      <c r="L12" s="277"/>
    </row>
    <row r="13" spans="1:14" s="27" customFormat="1" ht="12.75" customHeight="1" x14ac:dyDescent="0.2">
      <c r="A13" s="32" t="s">
        <v>351</v>
      </c>
      <c r="B13" s="255">
        <v>12304.000072999999</v>
      </c>
      <c r="C13" s="255">
        <v>8352.0000319999999</v>
      </c>
      <c r="D13" s="255">
        <v>9668.9999549999993</v>
      </c>
      <c r="E13" s="255">
        <v>2837.9999910000001</v>
      </c>
      <c r="F13" s="255">
        <v>7904.9999939999998</v>
      </c>
      <c r="G13" s="255">
        <v>1171.9999809999999</v>
      </c>
      <c r="H13" s="298">
        <v>355</v>
      </c>
      <c r="I13" s="298">
        <v>373.00007499999998</v>
      </c>
      <c r="J13" s="298">
        <v>42968.000100999998</v>
      </c>
      <c r="L13" s="277"/>
    </row>
    <row r="14" spans="1:14" s="27" customFormat="1" ht="12.75" customHeight="1" x14ac:dyDescent="0.2">
      <c r="A14" s="32" t="s">
        <v>283</v>
      </c>
      <c r="B14" s="255">
        <v>11321.000055</v>
      </c>
      <c r="C14" s="255">
        <v>8326.0000139999993</v>
      </c>
      <c r="D14" s="255">
        <v>12373.000193</v>
      </c>
      <c r="E14" s="255">
        <v>3106.9999939999998</v>
      </c>
      <c r="F14" s="255">
        <v>4619.9999980000002</v>
      </c>
      <c r="G14" s="255">
        <v>1973.0000050000001</v>
      </c>
      <c r="H14" s="298">
        <v>296.000001</v>
      </c>
      <c r="I14" s="298">
        <v>105</v>
      </c>
      <c r="J14" s="298">
        <v>42121.000260000001</v>
      </c>
      <c r="L14" s="277"/>
    </row>
    <row r="15" spans="1:14" s="27" customFormat="1" ht="12.75" customHeight="1" x14ac:dyDescent="0.2">
      <c r="A15" s="322" t="s">
        <v>302</v>
      </c>
      <c r="B15" s="323">
        <v>550294.00234200002</v>
      </c>
      <c r="C15" s="323">
        <v>109572.000468</v>
      </c>
      <c r="D15" s="323">
        <v>50468.000189999999</v>
      </c>
      <c r="E15" s="323">
        <v>2060.9999979999998</v>
      </c>
      <c r="F15" s="323">
        <v>5378.9999989999997</v>
      </c>
      <c r="G15" s="323">
        <v>636</v>
      </c>
      <c r="H15" s="323">
        <v>809.99999800000001</v>
      </c>
      <c r="I15" s="323">
        <v>33</v>
      </c>
      <c r="J15" s="323">
        <v>719253.00299499999</v>
      </c>
      <c r="L15" s="277"/>
    </row>
    <row r="16" spans="1:14" x14ac:dyDescent="0.2">
      <c r="A16" s="38" t="s">
        <v>121</v>
      </c>
      <c r="B16" s="254">
        <f t="shared" ref="B16:J16" si="0">SUM(B5:B15)</f>
        <v>650902.00299300009</v>
      </c>
      <c r="C16" s="254">
        <f t="shared" si="0"/>
        <v>176202.00072800001</v>
      </c>
      <c r="D16" s="254">
        <f t="shared" si="0"/>
        <v>120567.00027799999</v>
      </c>
      <c r="E16" s="254">
        <f t="shared" si="0"/>
        <v>27707.999972999998</v>
      </c>
      <c r="F16" s="254">
        <f t="shared" si="0"/>
        <v>56226.999980000001</v>
      </c>
      <c r="G16" s="254">
        <f t="shared" si="0"/>
        <v>11168.999924999998</v>
      </c>
      <c r="H16" s="254">
        <f t="shared" si="0"/>
        <v>4735.9999989999997</v>
      </c>
      <c r="I16" s="254">
        <f t="shared" si="0"/>
        <v>1498.0001379999999</v>
      </c>
      <c r="J16" s="254">
        <f t="shared" si="0"/>
        <v>1049009.0040140001</v>
      </c>
      <c r="L16" s="277"/>
      <c r="N16" s="291"/>
    </row>
    <row r="17" spans="1:12" ht="18" customHeight="1" x14ac:dyDescent="0.2">
      <c r="A17" s="38" t="s">
        <v>267</v>
      </c>
      <c r="B17" s="335" t="s">
        <v>70</v>
      </c>
      <c r="C17" s="335"/>
      <c r="D17" s="335"/>
      <c r="E17" s="335"/>
      <c r="F17" s="335"/>
      <c r="G17" s="335"/>
      <c r="H17" s="335"/>
      <c r="I17" s="335"/>
      <c r="J17" s="335"/>
    </row>
    <row r="18" spans="1:12" x14ac:dyDescent="0.2">
      <c r="A18" s="32" t="s">
        <v>273</v>
      </c>
      <c r="B18" s="80">
        <f t="shared" ref="B18:B28" si="1">B5/B$16</f>
        <v>7.9798494956480545E-2</v>
      </c>
      <c r="C18" s="80">
        <f t="shared" ref="C18:J18" si="2">C5/C$16</f>
        <v>0.11701910290354305</v>
      </c>
      <c r="D18" s="80">
        <f t="shared" si="2"/>
        <v>0.12074613955255231</v>
      </c>
      <c r="E18" s="80">
        <f t="shared" si="2"/>
        <v>0.19701891198641228</v>
      </c>
      <c r="F18" s="80">
        <f t="shared" si="2"/>
        <v>0.33293613400428124</v>
      </c>
      <c r="G18" s="80">
        <f t="shared" si="2"/>
        <v>0.24174053327339423</v>
      </c>
      <c r="H18" s="80">
        <f t="shared" si="2"/>
        <v>0.55088682444064341</v>
      </c>
      <c r="I18" s="80">
        <f t="shared" si="2"/>
        <v>0.12216287592892064</v>
      </c>
      <c r="J18" s="80">
        <f t="shared" si="2"/>
        <v>0.11133269558517662</v>
      </c>
      <c r="L18" s="291"/>
    </row>
    <row r="19" spans="1:12" x14ac:dyDescent="0.2">
      <c r="A19" s="32" t="s">
        <v>280</v>
      </c>
      <c r="B19" s="80">
        <f t="shared" si="1"/>
        <v>3.8423604544152805E-3</v>
      </c>
      <c r="C19" s="80">
        <f t="shared" ref="C19:J19" si="3">C6/C$16</f>
        <v>5.679844756387975E-2</v>
      </c>
      <c r="D19" s="80">
        <f t="shared" si="3"/>
        <v>8.1008899918547511E-2</v>
      </c>
      <c r="E19" s="80">
        <f t="shared" si="3"/>
        <v>7.8930272922301051E-2</v>
      </c>
      <c r="F19" s="80">
        <f t="shared" si="3"/>
        <v>2.2978284337765942E-2</v>
      </c>
      <c r="G19" s="80">
        <f t="shared" si="3"/>
        <v>5.6047990706741824E-2</v>
      </c>
      <c r="H19" s="80">
        <f t="shared" si="3"/>
        <v>1.583614865199243E-2</v>
      </c>
      <c r="I19" s="80">
        <f t="shared" si="3"/>
        <v>9.7463281408589578E-2</v>
      </c>
      <c r="J19" s="80">
        <f t="shared" si="3"/>
        <v>2.5359172493475537E-2</v>
      </c>
    </row>
    <row r="20" spans="1:12" x14ac:dyDescent="0.2">
      <c r="A20" s="32" t="s">
        <v>281</v>
      </c>
      <c r="B20" s="80">
        <f t="shared" si="1"/>
        <v>1.903512357164039E-3</v>
      </c>
      <c r="C20" s="80">
        <f t="shared" ref="C20:J20" si="4">C7/C$16</f>
        <v>1.0839831563254689E-2</v>
      </c>
      <c r="D20" s="80">
        <f t="shared" si="4"/>
        <v>1.349457160125498E-2</v>
      </c>
      <c r="E20" s="80">
        <f t="shared" si="4"/>
        <v>2.4216832743390159E-2</v>
      </c>
      <c r="F20" s="80">
        <f t="shared" si="4"/>
        <v>4.3982428386356173E-2</v>
      </c>
      <c r="G20" s="80">
        <f t="shared" si="4"/>
        <v>4.1901692644160354E-2</v>
      </c>
      <c r="H20" s="80">
        <f t="shared" si="4"/>
        <v>4.8564189199443459E-3</v>
      </c>
      <c r="I20" s="80">
        <f t="shared" si="4"/>
        <v>3.337783404129433E-3</v>
      </c>
      <c r="J20" s="80">
        <f t="shared" si="4"/>
        <v>8.0228101034370905E-3</v>
      </c>
    </row>
    <row r="21" spans="1:12" x14ac:dyDescent="0.2">
      <c r="A21" s="32" t="s">
        <v>282</v>
      </c>
      <c r="B21" s="80">
        <f t="shared" si="1"/>
        <v>9.2994029856520426E-3</v>
      </c>
      <c r="C21" s="80">
        <f t="shared" ref="C21:J21" si="5">C8/C$16</f>
        <v>2.8376522283185726E-2</v>
      </c>
      <c r="D21" s="80">
        <f t="shared" si="5"/>
        <v>5.8722535691152107E-2</v>
      </c>
      <c r="E21" s="80">
        <f t="shared" si="5"/>
        <v>0.10163129781088658</v>
      </c>
      <c r="F21" s="80">
        <f t="shared" si="5"/>
        <v>8.3820940129767166E-2</v>
      </c>
      <c r="G21" s="80">
        <f t="shared" si="5"/>
        <v>0.10609723081361738</v>
      </c>
      <c r="H21" s="80">
        <f t="shared" si="5"/>
        <v>3.3361486493530719E-2</v>
      </c>
      <c r="I21" s="80">
        <f t="shared" si="5"/>
        <v>3.5380504083771989E-2</v>
      </c>
      <c r="J21" s="80">
        <f t="shared" si="5"/>
        <v>2.5793868176977902E-2</v>
      </c>
    </row>
    <row r="22" spans="1:12" x14ac:dyDescent="0.2">
      <c r="A22" s="32" t="s">
        <v>268</v>
      </c>
      <c r="B22" s="80">
        <f t="shared" si="1"/>
        <v>9.0827804843359467E-3</v>
      </c>
      <c r="C22" s="80">
        <f t="shared" ref="C22:J22" si="6">C9/C$16</f>
        <v>3.1917912337906265E-2</v>
      </c>
      <c r="D22" s="80">
        <f t="shared" si="6"/>
        <v>1.7392819048037991E-2</v>
      </c>
      <c r="E22" s="80">
        <f t="shared" si="6"/>
        <v>2.8547711843900255E-2</v>
      </c>
      <c r="F22" s="80">
        <f t="shared" si="6"/>
        <v>1.2182759159187848E-2</v>
      </c>
      <c r="G22" s="80">
        <f t="shared" si="6"/>
        <v>5.9450263538254985E-2</v>
      </c>
      <c r="H22" s="80">
        <f t="shared" si="6"/>
        <v>6.3344594607969724E-3</v>
      </c>
      <c r="I22" s="80">
        <f t="shared" si="6"/>
        <v>3.0707615996227636E-2</v>
      </c>
      <c r="J22" s="80">
        <f t="shared" si="6"/>
        <v>1.5108545285459227E-2</v>
      </c>
    </row>
    <row r="23" spans="1:12" x14ac:dyDescent="0.2">
      <c r="A23" s="32" t="s">
        <v>269</v>
      </c>
      <c r="B23" s="80">
        <f t="shared" si="1"/>
        <v>5.3157004081875736E-3</v>
      </c>
      <c r="C23" s="80">
        <f t="shared" ref="C23:J23" si="7">C10/C$16</f>
        <v>9.8977310121023138E-3</v>
      </c>
      <c r="D23" s="80">
        <f t="shared" si="7"/>
        <v>4.6837028332622578E-2</v>
      </c>
      <c r="E23" s="80">
        <f t="shared" si="7"/>
        <v>0.16406813900064385</v>
      </c>
      <c r="F23" s="80">
        <f t="shared" si="7"/>
        <v>0.14025290345928215</v>
      </c>
      <c r="G23" s="80">
        <f t="shared" si="7"/>
        <v>9.5621809488014672E-2</v>
      </c>
      <c r="H23" s="80">
        <f t="shared" si="7"/>
        <v>3.4206081088303648E-2</v>
      </c>
      <c r="I23" s="80">
        <f t="shared" si="7"/>
        <v>0.24232308582070375</v>
      </c>
      <c r="J23" s="80">
        <f t="shared" si="7"/>
        <v>2.3713809846066875E-2</v>
      </c>
    </row>
    <row r="24" spans="1:12" x14ac:dyDescent="0.2">
      <c r="A24" s="32" t="s">
        <v>270</v>
      </c>
      <c r="B24" s="80">
        <f t="shared" si="1"/>
        <v>3.1894202267838557E-3</v>
      </c>
      <c r="C24" s="80">
        <f t="shared" ref="C24:J24" si="8">C11/C$16</f>
        <v>1.0828481022445068E-2</v>
      </c>
      <c r="D24" s="80">
        <f t="shared" si="8"/>
        <v>2.7851733859656606E-2</v>
      </c>
      <c r="E24" s="80">
        <f t="shared" si="8"/>
        <v>4.0204994950394646E-2</v>
      </c>
      <c r="F24" s="80">
        <f t="shared" si="8"/>
        <v>2.3707471472320229E-2</v>
      </c>
      <c r="G24" s="80">
        <f t="shared" si="8"/>
        <v>2.5427522777962598E-2</v>
      </c>
      <c r="H24" s="80">
        <f t="shared" si="8"/>
        <v>2.0692567571936778E-2</v>
      </c>
      <c r="I24" s="80">
        <f t="shared" si="8"/>
        <v>6.8758350808643245E-2</v>
      </c>
      <c r="J24" s="80">
        <f t="shared" si="8"/>
        <v>9.7940055954590099E-3</v>
      </c>
    </row>
    <row r="25" spans="1:12" x14ac:dyDescent="0.2">
      <c r="A25" s="32" t="s">
        <v>271</v>
      </c>
      <c r="B25" s="80">
        <f t="shared" si="1"/>
        <v>5.8395888836139847E-3</v>
      </c>
      <c r="C25" s="80">
        <f t="shared" ref="C25:J25" si="9">C12/C$16</f>
        <v>1.7814780746137043E-2</v>
      </c>
      <c r="D25" s="80">
        <f t="shared" si="9"/>
        <v>3.2537925012270832E-2</v>
      </c>
      <c r="E25" s="80">
        <f t="shared" si="9"/>
        <v>7.6440017217550199E-2</v>
      </c>
      <c r="F25" s="80">
        <f t="shared" si="9"/>
        <v>2.1715545919830524E-2</v>
      </c>
      <c r="G25" s="80">
        <f t="shared" si="9"/>
        <v>3.5186677646969367E-2</v>
      </c>
      <c r="H25" s="80">
        <f t="shared" si="9"/>
        <v>2.533783784318789E-2</v>
      </c>
      <c r="I25" s="80">
        <f t="shared" si="9"/>
        <v>5.8744988580234699E-2</v>
      </c>
      <c r="J25" s="80">
        <f t="shared" si="9"/>
        <v>1.4111413786113164E-2</v>
      </c>
    </row>
    <row r="26" spans="1:12" x14ac:dyDescent="0.2">
      <c r="A26" s="32" t="s">
        <v>351</v>
      </c>
      <c r="B26" s="80">
        <f t="shared" si="1"/>
        <v>1.8902999247848863E-2</v>
      </c>
      <c r="C26" s="80">
        <f t="shared" ref="C26:J26" si="10">C13/C$16</f>
        <v>4.7400143003443182E-2</v>
      </c>
      <c r="D26" s="80">
        <f t="shared" si="10"/>
        <v>8.0196072994314291E-2</v>
      </c>
      <c r="E26" s="80">
        <f t="shared" si="10"/>
        <v>0.10242529210933604</v>
      </c>
      <c r="F26" s="80">
        <f t="shared" si="10"/>
        <v>0.14059081930054629</v>
      </c>
      <c r="G26" s="80">
        <f t="shared" si="10"/>
        <v>0.10493329652341278</v>
      </c>
      <c r="H26" s="80">
        <f t="shared" si="10"/>
        <v>7.4957770286097514E-2</v>
      </c>
      <c r="I26" s="80">
        <f t="shared" si="10"/>
        <v>0.24899869201480676</v>
      </c>
      <c r="J26" s="80">
        <f t="shared" si="10"/>
        <v>4.0960563671602716E-2</v>
      </c>
    </row>
    <row r="27" spans="1:12" x14ac:dyDescent="0.2">
      <c r="A27" s="32" t="s">
        <v>283</v>
      </c>
      <c r="B27" s="80">
        <f t="shared" si="1"/>
        <v>1.7392787244383003E-2</v>
      </c>
      <c r="C27" s="80">
        <f t="shared" ref="C27:J27" si="11">C14/C$16</f>
        <v>4.7252584985415132E-2</v>
      </c>
      <c r="D27" s="80">
        <f t="shared" si="11"/>
        <v>0.10262343895486066</v>
      </c>
      <c r="E27" s="80">
        <f t="shared" si="11"/>
        <v>0.11213367969639128</v>
      </c>
      <c r="F27" s="80">
        <f t="shared" si="11"/>
        <v>8.2166930471896757E-2</v>
      </c>
      <c r="G27" s="80">
        <f t="shared" si="11"/>
        <v>0.17664965692978107</v>
      </c>
      <c r="H27" s="80">
        <f t="shared" si="11"/>
        <v>6.2500000224345445E-2</v>
      </c>
      <c r="I27" s="80">
        <f t="shared" si="11"/>
        <v>7.0093451486718097E-2</v>
      </c>
      <c r="J27" s="80">
        <f t="shared" si="11"/>
        <v>4.0153135100676272E-2</v>
      </c>
    </row>
    <row r="28" spans="1:12" x14ac:dyDescent="0.2">
      <c r="A28" s="32" t="s">
        <v>302</v>
      </c>
      <c r="B28" s="80">
        <f t="shared" si="1"/>
        <v>0.84543295275113473</v>
      </c>
      <c r="C28" s="80">
        <f t="shared" ref="C28:J28" si="12">C15/C$16</f>
        <v>0.62185446257868782</v>
      </c>
      <c r="D28" s="80">
        <f t="shared" si="12"/>
        <v>0.4185888350347301</v>
      </c>
      <c r="E28" s="80">
        <f t="shared" si="12"/>
        <v>7.4382849718793734E-2</v>
      </c>
      <c r="F28" s="80">
        <f t="shared" si="12"/>
        <v>9.5665783358765633E-2</v>
      </c>
      <c r="G28" s="80">
        <f t="shared" si="12"/>
        <v>5.6943325657690891E-2</v>
      </c>
      <c r="H28" s="80">
        <f t="shared" si="12"/>
        <v>0.17103040501922095</v>
      </c>
      <c r="I28" s="80">
        <f t="shared" si="12"/>
        <v>2.2029370467254259E-2</v>
      </c>
      <c r="J28" s="80">
        <f t="shared" si="12"/>
        <v>0.68564998035555547</v>
      </c>
    </row>
    <row r="29" spans="1:12" x14ac:dyDescent="0.2">
      <c r="A29" s="38" t="s">
        <v>121</v>
      </c>
      <c r="B29" s="253">
        <f t="shared" ref="B29:J29" si="13">SUM(B18:B28)</f>
        <v>0.99999999999999989</v>
      </c>
      <c r="C29" s="253">
        <f t="shared" si="13"/>
        <v>1</v>
      </c>
      <c r="D29" s="253">
        <f t="shared" si="13"/>
        <v>1</v>
      </c>
      <c r="E29" s="253">
        <f t="shared" si="13"/>
        <v>1.0000000000000002</v>
      </c>
      <c r="F29" s="253">
        <f t="shared" si="13"/>
        <v>0.99999999999999989</v>
      </c>
      <c r="G29" s="253">
        <f t="shared" si="13"/>
        <v>1</v>
      </c>
      <c r="H29" s="253">
        <f t="shared" si="13"/>
        <v>1.0000000000000004</v>
      </c>
      <c r="I29" s="253">
        <f t="shared" si="13"/>
        <v>1</v>
      </c>
      <c r="J29" s="253">
        <f t="shared" si="13"/>
        <v>0.99999999999999989</v>
      </c>
    </row>
    <row r="30" spans="1:12" ht="18" customHeight="1" x14ac:dyDescent="0.2">
      <c r="A30" s="38" t="s">
        <v>95</v>
      </c>
      <c r="B30" s="335" t="s">
        <v>71</v>
      </c>
      <c r="C30" s="335"/>
      <c r="D30" s="335"/>
      <c r="E30" s="335"/>
      <c r="F30" s="335"/>
      <c r="G30" s="335"/>
      <c r="H30" s="335"/>
      <c r="I30" s="335"/>
      <c r="J30" s="335"/>
    </row>
    <row r="31" spans="1:12" x14ac:dyDescent="0.2">
      <c r="A31" s="32" t="s">
        <v>273</v>
      </c>
      <c r="B31" s="80">
        <f t="shared" ref="B31:B40" si="14">B5/SUM(B$5:B$14)</f>
        <v>0.51627107056007004</v>
      </c>
      <c r="C31" s="80">
        <f t="shared" ref="C31:J31" si="15">C5/SUM(C$5:C$14)</f>
        <v>0.30945519997811261</v>
      </c>
      <c r="D31" s="80">
        <f t="shared" si="15"/>
        <v>0.20767771041989702</v>
      </c>
      <c r="E31" s="80">
        <f t="shared" si="15"/>
        <v>0.21285140614189907</v>
      </c>
      <c r="F31" s="80">
        <f t="shared" si="15"/>
        <v>0.36815607313945414</v>
      </c>
      <c r="G31" s="80">
        <f t="shared" si="15"/>
        <v>0.25633722749694221</v>
      </c>
      <c r="H31" s="80">
        <f t="shared" si="15"/>
        <v>0.66454406503704944</v>
      </c>
      <c r="I31" s="80">
        <f t="shared" si="15"/>
        <v>0.1249146674141815</v>
      </c>
      <c r="J31" s="80">
        <f t="shared" si="15"/>
        <v>0.3541679294663414</v>
      </c>
    </row>
    <row r="32" spans="1:12" x14ac:dyDescent="0.2">
      <c r="A32" s="32" t="s">
        <v>280</v>
      </c>
      <c r="B32" s="80">
        <f t="shared" si="14"/>
        <v>2.4858859134630269E-2</v>
      </c>
      <c r="C32" s="80">
        <f t="shared" ref="C32:J32" si="16">C6/SUM(C$5:C$14)</f>
        <v>0.15020261233599472</v>
      </c>
      <c r="D32" s="80">
        <f t="shared" si="16"/>
        <v>0.13933151752148842</v>
      </c>
      <c r="E32" s="80">
        <f t="shared" si="16"/>
        <v>8.5273131443514963E-2</v>
      </c>
      <c r="F32" s="80">
        <f t="shared" si="16"/>
        <v>2.540906217516465E-2</v>
      </c>
      <c r="G32" s="80">
        <f t="shared" si="16"/>
        <v>5.9432261317518248E-2</v>
      </c>
      <c r="H32" s="80">
        <f t="shared" si="16"/>
        <v>1.9103413138282371E-2</v>
      </c>
      <c r="I32" s="80">
        <f t="shared" si="16"/>
        <v>9.9658699827371633E-2</v>
      </c>
      <c r="J32" s="80">
        <f t="shared" si="16"/>
        <v>8.0671770029341283E-2</v>
      </c>
    </row>
    <row r="33" spans="1:10" x14ac:dyDescent="0.2">
      <c r="A33" s="32" t="s">
        <v>281</v>
      </c>
      <c r="B33" s="80">
        <f t="shared" si="14"/>
        <v>1.2315124025751967E-2</v>
      </c>
      <c r="C33" s="80">
        <f t="shared" ref="C33:J33" si="17">C7/SUM(C$5:C$14)</f>
        <v>2.8665766194610542E-2</v>
      </c>
      <c r="D33" s="80">
        <f t="shared" si="17"/>
        <v>2.321003175448319E-2</v>
      </c>
      <c r="E33" s="80">
        <f t="shared" si="17"/>
        <v>2.6162904107851704E-2</v>
      </c>
      <c r="F33" s="80">
        <f t="shared" si="17"/>
        <v>4.8635147909928962E-2</v>
      </c>
      <c r="G33" s="80">
        <f t="shared" si="17"/>
        <v>4.443178632226185E-2</v>
      </c>
      <c r="H33" s="80">
        <f t="shared" si="17"/>
        <v>5.8583800290732601E-3</v>
      </c>
      <c r="I33" s="80">
        <f t="shared" si="17"/>
        <v>3.4129689617817638E-3</v>
      </c>
      <c r="J33" s="80">
        <f t="shared" si="17"/>
        <v>2.5521901072287332E-2</v>
      </c>
    </row>
    <row r="34" spans="1:10" x14ac:dyDescent="0.2">
      <c r="A34" s="32" t="s">
        <v>282</v>
      </c>
      <c r="B34" s="80">
        <f t="shared" si="14"/>
        <v>6.0164201562829034E-2</v>
      </c>
      <c r="C34" s="80">
        <f t="shared" ref="C34:J34" si="18">C8/SUM(C$5:C$14)</f>
        <v>7.5041272407162962E-2</v>
      </c>
      <c r="D34" s="80">
        <f t="shared" si="18"/>
        <v>0.10100001381063922</v>
      </c>
      <c r="E34" s="80">
        <f t="shared" si="18"/>
        <v>0.10979841695890204</v>
      </c>
      <c r="F34" s="80">
        <f t="shared" si="18"/>
        <v>9.2688011342846752E-2</v>
      </c>
      <c r="G34" s="80">
        <f t="shared" si="18"/>
        <v>0.11250355752755786</v>
      </c>
      <c r="H34" s="80">
        <f t="shared" si="18"/>
        <v>4.0244523677981529E-2</v>
      </c>
      <c r="I34" s="80">
        <f t="shared" si="18"/>
        <v>3.6177470994886697E-2</v>
      </c>
      <c r="J34" s="80">
        <f t="shared" si="18"/>
        <v>8.2054609718659702E-2</v>
      </c>
    </row>
    <row r="35" spans="1:10" x14ac:dyDescent="0.2">
      <c r="A35" s="32" t="s">
        <v>268</v>
      </c>
      <c r="B35" s="80">
        <f t="shared" si="14"/>
        <v>5.8762722365472586E-2</v>
      </c>
      <c r="C35" s="80">
        <f t="shared" ref="C35:J35" si="19">C9/SUM(C$5:C$14)</f>
        <v>8.4406423398684205E-2</v>
      </c>
      <c r="D35" s="80">
        <f t="shared" si="19"/>
        <v>2.9914834967224847E-2</v>
      </c>
      <c r="E35" s="80">
        <f t="shared" si="19"/>
        <v>3.0841813848444082E-2</v>
      </c>
      <c r="F35" s="80">
        <f t="shared" si="19"/>
        <v>1.3471522955788998E-2</v>
      </c>
      <c r="G35" s="80">
        <f t="shared" si="19"/>
        <v>6.3039969023829662E-2</v>
      </c>
      <c r="H35" s="80">
        <f t="shared" si="19"/>
        <v>7.6413652553129485E-3</v>
      </c>
      <c r="I35" s="80">
        <f t="shared" si="19"/>
        <v>3.1399323322111525E-2</v>
      </c>
      <c r="J35" s="80">
        <f t="shared" si="19"/>
        <v>4.806281005659941E-2</v>
      </c>
    </row>
    <row r="36" spans="1:10" x14ac:dyDescent="0.2">
      <c r="A36" s="32" t="s">
        <v>269</v>
      </c>
      <c r="B36" s="80">
        <f t="shared" si="14"/>
        <v>3.4390903512757642E-2</v>
      </c>
      <c r="C36" s="80">
        <f t="shared" ref="C36:J36" si="20">C10/SUM(C$5:C$14)</f>
        <v>2.6174395920676222E-2</v>
      </c>
      <c r="D36" s="80">
        <f t="shared" si="20"/>
        <v>8.0557497266878844E-2</v>
      </c>
      <c r="E36" s="80">
        <f t="shared" si="20"/>
        <v>0.17725269994273471</v>
      </c>
      <c r="F36" s="80">
        <f t="shared" si="20"/>
        <v>0.15508967910137475</v>
      </c>
      <c r="G36" s="80">
        <f t="shared" si="20"/>
        <v>0.10139561289325653</v>
      </c>
      <c r="H36" s="80">
        <f t="shared" si="20"/>
        <v>4.1263372378689919E-2</v>
      </c>
      <c r="I36" s="80">
        <f t="shared" si="20"/>
        <v>0.24778155754685674</v>
      </c>
      <c r="J36" s="80">
        <f t="shared" si="20"/>
        <v>7.5437596195760168E-2</v>
      </c>
    </row>
    <row r="37" spans="1:10" x14ac:dyDescent="0.2">
      <c r="A37" s="32" t="s">
        <v>270</v>
      </c>
      <c r="B37" s="80">
        <f t="shared" si="14"/>
        <v>2.0634541990367693E-2</v>
      </c>
      <c r="C37" s="80">
        <f t="shared" ref="C37:J37" si="21">C11/SUM(C$5:C$14)</f>
        <v>2.863574986574673E-2</v>
      </c>
      <c r="D37" s="80">
        <f t="shared" si="21"/>
        <v>4.7903679079365984E-2</v>
      </c>
      <c r="E37" s="80">
        <f t="shared" si="21"/>
        <v>4.3435879443439657E-2</v>
      </c>
      <c r="F37" s="80">
        <f t="shared" si="21"/>
        <v>2.6215387006334415E-2</v>
      </c>
      <c r="G37" s="80">
        <f t="shared" si="21"/>
        <v>2.6962878764095314E-2</v>
      </c>
      <c r="H37" s="80">
        <f t="shared" si="21"/>
        <v>2.4961793167355632E-2</v>
      </c>
      <c r="I37" s="80">
        <f t="shared" si="21"/>
        <v>7.0307173581986376E-2</v>
      </c>
      <c r="J37" s="80">
        <f t="shared" si="21"/>
        <v>3.1156370235118264E-2</v>
      </c>
    </row>
    <row r="38" spans="1:10" x14ac:dyDescent="0.2">
      <c r="A38" s="32" t="s">
        <v>271</v>
      </c>
      <c r="B38" s="80">
        <f t="shared" si="14"/>
        <v>3.7780296560959624E-2</v>
      </c>
      <c r="C38" s="80">
        <f t="shared" ref="C38:J38" si="22">C12/SUM(C$5:C$14)</f>
        <v>4.7110910967299455E-2</v>
      </c>
      <c r="D38" s="80">
        <f t="shared" si="22"/>
        <v>5.5963708598912879E-2</v>
      </c>
      <c r="E38" s="80">
        <f t="shared" si="22"/>
        <v>8.2582758102880224E-2</v>
      </c>
      <c r="F38" s="80">
        <f t="shared" si="22"/>
        <v>2.4012743873038117E-2</v>
      </c>
      <c r="G38" s="80">
        <f t="shared" si="22"/>
        <v>3.7311307585526261E-2</v>
      </c>
      <c r="H38" s="80">
        <f t="shared" si="22"/>
        <v>3.0565461021251794E-2</v>
      </c>
      <c r="I38" s="80">
        <f t="shared" si="22"/>
        <v>6.006825440995283E-2</v>
      </c>
      <c r="J38" s="80">
        <f t="shared" si="22"/>
        <v>4.48907679473802E-2</v>
      </c>
    </row>
    <row r="39" spans="1:10" x14ac:dyDescent="0.2">
      <c r="A39" s="32" t="s">
        <v>351</v>
      </c>
      <c r="B39" s="80">
        <f t="shared" si="14"/>
        <v>0.122296437593283</v>
      </c>
      <c r="C39" s="80">
        <f t="shared" ref="C39:J39" si="23">C13/SUM(C$5:C$14)</f>
        <v>0.12534894190918916</v>
      </c>
      <c r="D39" s="80">
        <f t="shared" si="23"/>
        <v>0.13793349324329665</v>
      </c>
      <c r="E39" s="80">
        <f t="shared" si="23"/>
        <v>0.11065621685836183</v>
      </c>
      <c r="F39" s="80">
        <f t="shared" si="23"/>
        <v>0.15546334166444703</v>
      </c>
      <c r="G39" s="80">
        <f t="shared" si="23"/>
        <v>0.11126934295501764</v>
      </c>
      <c r="H39" s="80">
        <f t="shared" si="23"/>
        <v>9.0422822187869886E-2</v>
      </c>
      <c r="I39" s="80">
        <f t="shared" si="23"/>
        <v>0.25460753574345396</v>
      </c>
      <c r="J39" s="80">
        <f t="shared" si="23"/>
        <v>0.13030240531854415</v>
      </c>
    </row>
    <row r="40" spans="1:10" x14ac:dyDescent="0.2">
      <c r="A40" s="32" t="s">
        <v>283</v>
      </c>
      <c r="B40" s="80">
        <f t="shared" si="14"/>
        <v>0.11252584269387797</v>
      </c>
      <c r="C40" s="80">
        <f t="shared" ref="C40:J40" si="24">C14/SUM(C$5:C$14)</f>
        <v>0.12495872702252331</v>
      </c>
      <c r="D40" s="80">
        <f t="shared" si="24"/>
        <v>0.17650751333781278</v>
      </c>
      <c r="E40" s="80">
        <f t="shared" si="24"/>
        <v>0.12114477315197174</v>
      </c>
      <c r="F40" s="80">
        <f t="shared" si="24"/>
        <v>9.0859030831622126E-2</v>
      </c>
      <c r="G40" s="80">
        <f t="shared" si="24"/>
        <v>0.18731605611399454</v>
      </c>
      <c r="H40" s="80">
        <f t="shared" si="24"/>
        <v>7.539480410713327E-2</v>
      </c>
      <c r="I40" s="80">
        <f t="shared" si="24"/>
        <v>7.1672348197417038E-2</v>
      </c>
      <c r="J40" s="80">
        <f t="shared" si="24"/>
        <v>0.12773383995996801</v>
      </c>
    </row>
    <row r="41" spans="1:10" x14ac:dyDescent="0.2">
      <c r="A41" s="38" t="s">
        <v>382</v>
      </c>
      <c r="B41" s="253">
        <f>SUM(B31:B40)</f>
        <v>0.99999999999999978</v>
      </c>
      <c r="C41" s="253">
        <f t="shared" ref="C41:J41" si="25">SUM(C31:C40)</f>
        <v>0.99999999999999989</v>
      </c>
      <c r="D41" s="253">
        <f t="shared" si="25"/>
        <v>0.99999999999999989</v>
      </c>
      <c r="E41" s="253">
        <f t="shared" si="25"/>
        <v>0.99999999999999989</v>
      </c>
      <c r="F41" s="253">
        <f t="shared" si="25"/>
        <v>1</v>
      </c>
      <c r="G41" s="253">
        <f t="shared" si="25"/>
        <v>1</v>
      </c>
      <c r="H41" s="253">
        <f t="shared" si="25"/>
        <v>0.99999999999999989</v>
      </c>
      <c r="I41" s="253">
        <f t="shared" si="25"/>
        <v>1</v>
      </c>
      <c r="J41" s="253">
        <f t="shared" si="25"/>
        <v>1</v>
      </c>
    </row>
    <row r="42" spans="1:10" x14ac:dyDescent="0.2">
      <c r="A42" s="46"/>
      <c r="B42" s="279"/>
      <c r="C42" s="279"/>
      <c r="D42" s="279"/>
      <c r="E42" s="279"/>
      <c r="F42" s="279"/>
      <c r="G42" s="279"/>
      <c r="H42" s="279"/>
      <c r="I42" s="279"/>
      <c r="J42" s="279"/>
    </row>
    <row r="43" spans="1:10" x14ac:dyDescent="0.2">
      <c r="A43" s="63" t="s">
        <v>252</v>
      </c>
      <c r="B43" s="279"/>
      <c r="C43" s="279"/>
      <c r="D43" s="279"/>
      <c r="E43" s="279"/>
      <c r="F43" s="279"/>
      <c r="G43" s="279"/>
      <c r="H43" s="279"/>
      <c r="I43" s="279"/>
      <c r="J43" s="279"/>
    </row>
    <row r="44" spans="1:10" x14ac:dyDescent="0.2">
      <c r="A44" s="303" t="s">
        <v>577</v>
      </c>
      <c r="B44" s="279"/>
      <c r="C44" s="279"/>
      <c r="D44" s="279"/>
      <c r="E44" s="279"/>
      <c r="F44" s="279"/>
      <c r="G44" s="279"/>
      <c r="H44" s="279"/>
      <c r="I44" s="279"/>
      <c r="J44" s="279"/>
    </row>
    <row r="45" spans="1:10" x14ac:dyDescent="0.2">
      <c r="A45" s="30" t="s">
        <v>304</v>
      </c>
      <c r="B45" s="279"/>
      <c r="C45" s="279"/>
      <c r="D45" s="279"/>
      <c r="E45" s="279"/>
      <c r="F45" s="279"/>
      <c r="G45" s="279"/>
      <c r="H45" s="279"/>
      <c r="I45" s="279"/>
      <c r="J45" s="279"/>
    </row>
    <row r="46" spans="1:10" x14ac:dyDescent="0.2">
      <c r="A46" s="303" t="s">
        <v>466</v>
      </c>
      <c r="B46" s="279"/>
      <c r="C46" s="279"/>
      <c r="D46" s="279"/>
      <c r="E46" s="279"/>
      <c r="F46" s="279"/>
      <c r="G46" s="279"/>
      <c r="H46" s="279"/>
      <c r="I46" s="279"/>
      <c r="J46" s="279"/>
    </row>
    <row r="47" spans="1:10" x14ac:dyDescent="0.2">
      <c r="A47" s="30" t="s">
        <v>511</v>
      </c>
      <c r="B47" s="279"/>
      <c r="C47" s="279"/>
      <c r="D47" s="279"/>
      <c r="E47" s="279"/>
      <c r="F47" s="279"/>
      <c r="G47" s="279"/>
      <c r="H47" s="279"/>
      <c r="I47" s="279"/>
      <c r="J47" s="279"/>
    </row>
    <row r="48" spans="1:10" x14ac:dyDescent="0.2">
      <c r="A48" s="30" t="s">
        <v>509</v>
      </c>
      <c r="B48" s="279"/>
      <c r="C48" s="279"/>
      <c r="D48" s="279"/>
      <c r="E48" s="279"/>
      <c r="F48" s="279"/>
      <c r="G48" s="279"/>
      <c r="H48" s="279"/>
      <c r="I48" s="279"/>
      <c r="J48" s="279"/>
    </row>
    <row r="49" spans="1:10" x14ac:dyDescent="0.2">
      <c r="A49" s="30" t="s">
        <v>510</v>
      </c>
      <c r="B49" s="279"/>
      <c r="C49" s="279"/>
      <c r="D49" s="279"/>
      <c r="E49" s="279"/>
      <c r="F49" s="279"/>
      <c r="G49" s="279"/>
      <c r="H49" s="279"/>
      <c r="I49" s="279"/>
      <c r="J49" s="279"/>
    </row>
    <row r="50" spans="1:10" x14ac:dyDescent="0.2">
      <c r="A50" s="30" t="s">
        <v>513</v>
      </c>
      <c r="B50" s="77"/>
      <c r="C50" s="77"/>
      <c r="D50" s="77"/>
      <c r="E50" s="77"/>
      <c r="F50" s="77"/>
      <c r="G50" s="77"/>
      <c r="H50" s="77"/>
      <c r="I50" s="77"/>
      <c r="J50" s="77"/>
    </row>
    <row r="51" spans="1:10" x14ac:dyDescent="0.2">
      <c r="A51" s="30" t="s">
        <v>512</v>
      </c>
      <c r="B51" s="77"/>
      <c r="C51" s="77"/>
      <c r="D51" s="77"/>
      <c r="E51" s="77"/>
      <c r="F51" s="77"/>
      <c r="G51" s="77"/>
      <c r="H51" s="77"/>
      <c r="I51" s="77"/>
      <c r="J51" s="77"/>
    </row>
    <row r="52" spans="1:10" x14ac:dyDescent="0.2">
      <c r="A52" s="30" t="s">
        <v>500</v>
      </c>
      <c r="B52" s="77"/>
      <c r="C52" s="77"/>
      <c r="D52" s="77"/>
      <c r="E52" s="77"/>
      <c r="F52" s="77"/>
      <c r="G52" s="77"/>
      <c r="H52" s="77"/>
      <c r="I52" s="77"/>
      <c r="J52" s="77"/>
    </row>
    <row r="53" spans="1:10" x14ac:dyDescent="0.2">
      <c r="A53" s="30" t="s">
        <v>82</v>
      </c>
      <c r="B53" s="36"/>
      <c r="C53" s="36"/>
      <c r="D53" s="36"/>
      <c r="E53" s="36"/>
      <c r="F53" s="36"/>
      <c r="G53" s="36"/>
      <c r="H53" s="36"/>
      <c r="I53" s="36"/>
      <c r="J53" s="36"/>
    </row>
    <row r="54" spans="1:10" x14ac:dyDescent="0.2">
      <c r="A54" s="46"/>
      <c r="B54" s="78"/>
      <c r="C54" s="78"/>
      <c r="D54" s="78"/>
      <c r="E54" s="78"/>
      <c r="F54" s="35"/>
      <c r="G54" s="35"/>
      <c r="H54" s="35"/>
      <c r="I54" s="35"/>
      <c r="J54" s="35"/>
    </row>
    <row r="55" spans="1:10" x14ac:dyDescent="0.2">
      <c r="A55" s="30"/>
      <c r="B55" s="223"/>
      <c r="C55" s="223"/>
      <c r="D55" s="223"/>
      <c r="E55" s="223"/>
      <c r="F55" s="223"/>
      <c r="G55" s="223"/>
      <c r="H55" s="223"/>
      <c r="I55" s="223"/>
      <c r="J55" s="223"/>
    </row>
    <row r="56" spans="1:10" x14ac:dyDescent="0.2">
      <c r="A56" s="30"/>
      <c r="B56" s="117"/>
      <c r="C56" s="78"/>
      <c r="D56" s="78"/>
      <c r="E56" s="78"/>
      <c r="F56" s="35"/>
      <c r="G56" s="35"/>
      <c r="H56" s="35"/>
      <c r="I56" s="35"/>
      <c r="J56" s="35"/>
    </row>
    <row r="57" spans="1:10" x14ac:dyDescent="0.2">
      <c r="B57" s="117"/>
      <c r="C57" s="78"/>
      <c r="D57" s="78"/>
      <c r="E57" s="78"/>
      <c r="F57" s="35"/>
      <c r="G57" s="35"/>
      <c r="H57" s="35"/>
      <c r="I57" s="35"/>
      <c r="J57" s="35"/>
    </row>
    <row r="58" spans="1:10" x14ac:dyDescent="0.2">
      <c r="B58" s="117"/>
      <c r="C58" s="78"/>
      <c r="D58" s="78"/>
      <c r="E58" s="78"/>
      <c r="F58" s="35"/>
      <c r="G58" s="35"/>
      <c r="H58" s="35"/>
      <c r="I58" s="35"/>
      <c r="J58" s="35"/>
    </row>
    <row r="59" spans="1:10" x14ac:dyDescent="0.2">
      <c r="B59" s="117"/>
      <c r="C59" s="78"/>
      <c r="D59" s="78"/>
      <c r="E59" s="78"/>
      <c r="F59" s="35"/>
      <c r="G59" s="35"/>
      <c r="H59" s="35"/>
      <c r="I59" s="35"/>
      <c r="J59" s="35"/>
    </row>
    <row r="60" spans="1:10" x14ac:dyDescent="0.2">
      <c r="B60" s="117"/>
      <c r="C60" s="78"/>
      <c r="D60" s="78"/>
      <c r="E60" s="78"/>
      <c r="F60" s="35"/>
      <c r="G60" s="35"/>
      <c r="H60" s="35"/>
      <c r="I60" s="35"/>
      <c r="J60" s="35"/>
    </row>
    <row r="61" spans="1:10" x14ac:dyDescent="0.2">
      <c r="B61" s="117"/>
      <c r="C61" s="78"/>
      <c r="D61" s="78"/>
      <c r="E61" s="78"/>
      <c r="F61" s="35"/>
      <c r="G61" s="35"/>
      <c r="H61" s="35"/>
      <c r="I61" s="35"/>
      <c r="J61" s="35"/>
    </row>
    <row r="62" spans="1:10" x14ac:dyDescent="0.2">
      <c r="B62" s="117"/>
      <c r="C62" s="78"/>
      <c r="D62" s="78"/>
      <c r="E62" s="78"/>
      <c r="F62" s="35"/>
      <c r="G62" s="35"/>
      <c r="H62" s="35"/>
      <c r="I62" s="35"/>
      <c r="J62" s="35"/>
    </row>
    <row r="63" spans="1:10" x14ac:dyDescent="0.2">
      <c r="B63" s="117"/>
      <c r="C63" s="78"/>
      <c r="D63" s="78"/>
      <c r="E63" s="78"/>
      <c r="F63" s="35"/>
      <c r="G63" s="35"/>
      <c r="H63" s="35"/>
      <c r="I63" s="35"/>
      <c r="J63" s="35"/>
    </row>
    <row r="64" spans="1:10" x14ac:dyDescent="0.2">
      <c r="B64" s="117"/>
      <c r="C64" s="78"/>
      <c r="D64" s="78"/>
      <c r="E64" s="78"/>
      <c r="F64" s="35"/>
      <c r="G64" s="35"/>
      <c r="H64" s="35"/>
      <c r="I64" s="35"/>
      <c r="J64" s="35"/>
    </row>
    <row r="65" spans="1:10" x14ac:dyDescent="0.2">
      <c r="B65" s="117"/>
      <c r="C65" s="78"/>
      <c r="D65" s="78"/>
      <c r="E65" s="78"/>
      <c r="F65" s="35"/>
      <c r="G65" s="35"/>
      <c r="H65" s="35"/>
      <c r="I65" s="35"/>
      <c r="J65" s="35"/>
    </row>
    <row r="66" spans="1:10" x14ac:dyDescent="0.2">
      <c r="A66" s="30"/>
      <c r="B66" s="117"/>
      <c r="C66" s="78"/>
      <c r="D66" s="78"/>
      <c r="E66" s="78"/>
      <c r="F66" s="35"/>
      <c r="G66" s="35"/>
      <c r="H66" s="35"/>
      <c r="I66" s="35"/>
      <c r="J66" s="35"/>
    </row>
    <row r="67" spans="1:10" x14ac:dyDescent="0.2">
      <c r="A67" s="30"/>
      <c r="B67" s="117"/>
      <c r="C67" s="78"/>
    </row>
    <row r="69" spans="1:10" x14ac:dyDescent="0.2">
      <c r="A69" s="50"/>
      <c r="B69" s="19"/>
      <c r="C69" s="19"/>
      <c r="D69" s="19"/>
      <c r="E69" s="19"/>
      <c r="F69" s="19"/>
      <c r="G69" s="19"/>
      <c r="H69" s="19"/>
      <c r="I69" s="19"/>
      <c r="J69" s="19"/>
    </row>
    <row r="70" spans="1:10" x14ac:dyDescent="0.2">
      <c r="A70" s="50"/>
      <c r="B70" s="19"/>
      <c r="C70" s="19"/>
      <c r="D70" s="19"/>
      <c r="E70" s="19"/>
      <c r="F70" s="19"/>
      <c r="G70" s="19"/>
      <c r="H70" s="19"/>
      <c r="I70" s="19"/>
      <c r="J70" s="19"/>
    </row>
    <row r="71" spans="1:10" x14ac:dyDescent="0.2">
      <c r="A71" s="50"/>
      <c r="B71" s="19"/>
      <c r="C71" s="19"/>
      <c r="D71" s="19"/>
      <c r="E71" s="19"/>
      <c r="F71" s="19"/>
      <c r="G71" s="19"/>
      <c r="H71" s="19"/>
      <c r="I71" s="19"/>
      <c r="J71" s="19"/>
    </row>
  </sheetData>
  <mergeCells count="4">
    <mergeCell ref="A1:J1"/>
    <mergeCell ref="B4:J4"/>
    <mergeCell ref="B17:J17"/>
    <mergeCell ref="B30:J30"/>
  </mergeCells>
  <phoneticPr fontId="2" type="noConversion"/>
  <pageMargins left="0.37" right="0.28000000000000003" top="0.83" bottom="1" header="0.5" footer="0.5"/>
  <pageSetup paperSize="9" scale="65"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94"/>
  <sheetViews>
    <sheetView workbookViewId="0">
      <selection activeCell="A2" sqref="A2"/>
    </sheetView>
  </sheetViews>
  <sheetFormatPr defaultRowHeight="12.75" x14ac:dyDescent="0.2"/>
  <cols>
    <col min="1" max="1" width="28.7109375" style="11" customWidth="1"/>
    <col min="2" max="10" width="9.7109375" style="12" customWidth="1"/>
    <col min="11" max="16384" width="9.140625" style="10"/>
  </cols>
  <sheetData>
    <row r="1" spans="1:11" s="18" customFormat="1" ht="15" x14ac:dyDescent="0.25">
      <c r="A1" s="346" t="s">
        <v>560</v>
      </c>
      <c r="B1" s="346"/>
      <c r="C1" s="346"/>
      <c r="D1" s="346"/>
      <c r="E1" s="346"/>
      <c r="F1" s="346"/>
      <c r="G1" s="346"/>
      <c r="H1" s="346"/>
      <c r="I1" s="346"/>
      <c r="J1" s="346"/>
    </row>
    <row r="2" spans="1:11" x14ac:dyDescent="0.2">
      <c r="A2" s="176"/>
      <c r="B2" s="180"/>
      <c r="C2" s="180"/>
      <c r="D2" s="180"/>
      <c r="E2" s="180"/>
      <c r="F2" s="180"/>
      <c r="G2" s="180"/>
      <c r="H2" s="180"/>
      <c r="I2" s="180"/>
      <c r="J2" s="180"/>
      <c r="K2" s="87"/>
    </row>
    <row r="3" spans="1:11" x14ac:dyDescent="0.2">
      <c r="A3" s="87"/>
      <c r="B3" s="79" t="s">
        <v>106</v>
      </c>
      <c r="C3" s="79" t="s">
        <v>254</v>
      </c>
      <c r="D3" s="79" t="s">
        <v>255</v>
      </c>
      <c r="E3" s="79" t="s">
        <v>123</v>
      </c>
      <c r="F3" s="79" t="s">
        <v>122</v>
      </c>
      <c r="G3" s="79" t="s">
        <v>256</v>
      </c>
      <c r="H3" s="79" t="s">
        <v>125</v>
      </c>
      <c r="I3" s="79" t="s">
        <v>124</v>
      </c>
      <c r="J3" s="79" t="s">
        <v>257</v>
      </c>
      <c r="K3" s="87"/>
    </row>
    <row r="4" spans="1:11" ht="18" customHeight="1" x14ac:dyDescent="0.2">
      <c r="A4" s="90" t="s">
        <v>216</v>
      </c>
      <c r="B4" s="344" t="s">
        <v>96</v>
      </c>
      <c r="C4" s="344"/>
      <c r="D4" s="344"/>
      <c r="E4" s="344"/>
      <c r="F4" s="344"/>
      <c r="G4" s="344"/>
      <c r="H4" s="344"/>
      <c r="I4" s="344"/>
      <c r="J4" s="344"/>
      <c r="K4" s="87"/>
    </row>
    <row r="5" spans="1:11" x14ac:dyDescent="0.2">
      <c r="A5" s="104" t="s">
        <v>188</v>
      </c>
      <c r="B5" s="93">
        <v>25631.000011</v>
      </c>
      <c r="C5" s="93">
        <v>88109.000243999995</v>
      </c>
      <c r="D5" s="93">
        <v>18859.999919000002</v>
      </c>
      <c r="E5" s="93">
        <v>773</v>
      </c>
      <c r="F5" s="93">
        <v>5928.9999719999996</v>
      </c>
      <c r="G5" s="93">
        <v>2390.0000300000002</v>
      </c>
      <c r="H5" s="93">
        <v>2944</v>
      </c>
      <c r="I5" s="93">
        <v>9</v>
      </c>
      <c r="J5" s="70">
        <f>SUM(B5:I5)</f>
        <v>144645.00017599997</v>
      </c>
      <c r="K5" s="87"/>
    </row>
    <row r="6" spans="1:11" x14ac:dyDescent="0.2">
      <c r="A6" s="104" t="s">
        <v>189</v>
      </c>
      <c r="B6" s="93">
        <v>21359.00001</v>
      </c>
      <c r="C6" s="93">
        <v>28744.000109000001</v>
      </c>
      <c r="D6" s="93">
        <v>42842.999985000002</v>
      </c>
      <c r="E6" s="93">
        <v>4475.0000019999998</v>
      </c>
      <c r="F6" s="93">
        <v>6762.9999950000001</v>
      </c>
      <c r="G6" s="93">
        <v>1342.0000030000001</v>
      </c>
      <c r="H6" s="93">
        <v>994</v>
      </c>
      <c r="I6" s="93">
        <v>14</v>
      </c>
      <c r="J6" s="70">
        <f t="shared" ref="J6:J32" si="0">SUM(B6:I6)</f>
        <v>106534.00010400001</v>
      </c>
      <c r="K6" s="87"/>
    </row>
    <row r="7" spans="1:11" x14ac:dyDescent="0.2">
      <c r="A7" s="104" t="s">
        <v>190</v>
      </c>
      <c r="B7" s="93">
        <v>123223.000482</v>
      </c>
      <c r="C7" s="93">
        <v>103445.000338</v>
      </c>
      <c r="D7" s="93">
        <v>35449.999728000003</v>
      </c>
      <c r="E7" s="93">
        <v>35690.000035999998</v>
      </c>
      <c r="F7" s="93">
        <v>63164.999985000002</v>
      </c>
      <c r="G7" s="93">
        <v>14242.000088999999</v>
      </c>
      <c r="H7" s="93">
        <v>392</v>
      </c>
      <c r="I7" s="93">
        <v>1432.000166</v>
      </c>
      <c r="J7" s="70">
        <f t="shared" si="0"/>
        <v>377039.00082399999</v>
      </c>
      <c r="K7" s="87"/>
    </row>
    <row r="8" spans="1:11" x14ac:dyDescent="0.2">
      <c r="A8" s="104" t="s">
        <v>193</v>
      </c>
      <c r="B8" s="93">
        <v>22217.000119</v>
      </c>
      <c r="C8" s="93">
        <v>251.00000299999999</v>
      </c>
      <c r="D8" s="93">
        <v>16716.000177999998</v>
      </c>
      <c r="E8" s="93">
        <v>13922.000026</v>
      </c>
      <c r="F8" s="93">
        <v>17388.999992000001</v>
      </c>
      <c r="G8" s="93">
        <v>3023.000016</v>
      </c>
      <c r="H8" s="93">
        <v>699</v>
      </c>
      <c r="I8" s="93">
        <v>943.00010499999996</v>
      </c>
      <c r="J8" s="70">
        <f t="shared" si="0"/>
        <v>75160.00043900001</v>
      </c>
      <c r="K8" s="87"/>
    </row>
    <row r="9" spans="1:11" x14ac:dyDescent="0.2">
      <c r="A9" s="104" t="s">
        <v>194</v>
      </c>
      <c r="B9" s="93">
        <v>10067.00001</v>
      </c>
      <c r="C9" s="93">
        <v>267.00000299999999</v>
      </c>
      <c r="D9" s="93">
        <v>5227.0000239999999</v>
      </c>
      <c r="E9" s="93">
        <v>2246.9999990000001</v>
      </c>
      <c r="F9" s="93">
        <v>9731.9999970000008</v>
      </c>
      <c r="G9" s="93">
        <v>619.99998800000003</v>
      </c>
      <c r="H9" s="93">
        <v>356.999999</v>
      </c>
      <c r="I9" s="93">
        <v>832.00006099999996</v>
      </c>
      <c r="J9" s="70">
        <f t="shared" si="0"/>
        <v>29349.000080999995</v>
      </c>
      <c r="K9" s="87"/>
    </row>
    <row r="10" spans="1:11" x14ac:dyDescent="0.2">
      <c r="A10" s="104" t="s">
        <v>191</v>
      </c>
      <c r="B10" s="93">
        <v>15167.000109000001</v>
      </c>
      <c r="C10" s="93">
        <v>4875.0000090000003</v>
      </c>
      <c r="D10" s="93">
        <v>14383.000103</v>
      </c>
      <c r="E10" s="93">
        <v>122</v>
      </c>
      <c r="F10" s="93">
        <v>8966.0000029999992</v>
      </c>
      <c r="G10" s="93">
        <v>2878.000004</v>
      </c>
      <c r="H10" s="93">
        <v>3257</v>
      </c>
      <c r="I10" s="93">
        <v>1097.000141</v>
      </c>
      <c r="J10" s="70">
        <f t="shared" si="0"/>
        <v>50745.000369000001</v>
      </c>
      <c r="K10" s="87"/>
    </row>
    <row r="11" spans="1:11" x14ac:dyDescent="0.2">
      <c r="A11" s="104" t="s">
        <v>192</v>
      </c>
      <c r="B11" s="93">
        <v>23635.000180999999</v>
      </c>
      <c r="C11" s="93">
        <v>32601.000075</v>
      </c>
      <c r="D11" s="93">
        <v>20978.000013000001</v>
      </c>
      <c r="E11" s="93">
        <v>12115.999909</v>
      </c>
      <c r="F11" s="93">
        <v>12790.999995</v>
      </c>
      <c r="G11" s="93">
        <v>2050.999937</v>
      </c>
      <c r="H11" s="93">
        <v>1376</v>
      </c>
      <c r="I11" s="93">
        <v>615.00009</v>
      </c>
      <c r="J11" s="70">
        <f t="shared" si="0"/>
        <v>106163.00020000001</v>
      </c>
      <c r="K11" s="87"/>
    </row>
    <row r="12" spans="1:11" x14ac:dyDescent="0.2">
      <c r="A12" s="104" t="s">
        <v>215</v>
      </c>
      <c r="B12" s="93">
        <v>38254.000013999997</v>
      </c>
      <c r="C12" s="93">
        <v>29645.000082999999</v>
      </c>
      <c r="D12" s="93">
        <v>22623.999694999999</v>
      </c>
      <c r="E12" s="93">
        <v>9923.0000139999993</v>
      </c>
      <c r="F12" s="93">
        <v>41548.999975999999</v>
      </c>
      <c r="G12" s="93">
        <v>11222.000047</v>
      </c>
      <c r="H12" s="93">
        <v>2097</v>
      </c>
      <c r="I12" s="93">
        <v>1365.000184</v>
      </c>
      <c r="J12" s="70">
        <f t="shared" si="0"/>
        <v>156679.00001300001</v>
      </c>
      <c r="K12" s="87"/>
    </row>
    <row r="13" spans="1:11" x14ac:dyDescent="0.2">
      <c r="A13" s="104" t="s">
        <v>195</v>
      </c>
      <c r="B13" s="93">
        <v>60913.000332000003</v>
      </c>
      <c r="C13" s="93">
        <v>91387.999995999999</v>
      </c>
      <c r="D13" s="93">
        <v>74421.999884999997</v>
      </c>
      <c r="E13" s="93">
        <v>30784.999846999999</v>
      </c>
      <c r="F13" s="93">
        <v>28454.999969</v>
      </c>
      <c r="G13" s="93">
        <v>13715.999886</v>
      </c>
      <c r="H13" s="93">
        <v>4941.9999969999999</v>
      </c>
      <c r="I13" s="93">
        <v>1765.0001589999999</v>
      </c>
      <c r="J13" s="70">
        <f t="shared" si="0"/>
        <v>306386.00007099996</v>
      </c>
      <c r="K13" s="87"/>
    </row>
    <row r="14" spans="1:11" x14ac:dyDescent="0.2">
      <c r="A14" s="104" t="s">
        <v>196</v>
      </c>
      <c r="B14" s="93">
        <v>1108</v>
      </c>
      <c r="C14" s="305" t="s">
        <v>222</v>
      </c>
      <c r="D14" s="93">
        <v>19</v>
      </c>
      <c r="E14" s="93">
        <v>19</v>
      </c>
      <c r="F14" s="93">
        <v>119.999999</v>
      </c>
      <c r="G14" s="93">
        <v>75</v>
      </c>
      <c r="H14" s="70">
        <v>117</v>
      </c>
      <c r="I14" s="305" t="s">
        <v>222</v>
      </c>
      <c r="J14" s="70">
        <f t="shared" si="0"/>
        <v>1457.9999990000001</v>
      </c>
      <c r="K14" s="87"/>
    </row>
    <row r="15" spans="1:11" x14ac:dyDescent="0.2">
      <c r="A15" s="104" t="s">
        <v>197</v>
      </c>
      <c r="B15" s="93">
        <v>18</v>
      </c>
      <c r="C15" s="305" t="s">
        <v>222</v>
      </c>
      <c r="D15" s="305" t="s">
        <v>222</v>
      </c>
      <c r="E15" s="305" t="s">
        <v>222</v>
      </c>
      <c r="F15" s="93" t="s">
        <v>478</v>
      </c>
      <c r="G15" s="305" t="s">
        <v>222</v>
      </c>
      <c r="H15" s="93" t="s">
        <v>478</v>
      </c>
      <c r="I15" s="305" t="s">
        <v>222</v>
      </c>
      <c r="J15" s="70">
        <f t="shared" si="0"/>
        <v>18</v>
      </c>
      <c r="K15" s="87"/>
    </row>
    <row r="16" spans="1:11" x14ac:dyDescent="0.2">
      <c r="A16" s="104" t="s">
        <v>198</v>
      </c>
      <c r="B16" s="70">
        <v>13</v>
      </c>
      <c r="C16" s="305" t="s">
        <v>222</v>
      </c>
      <c r="D16" s="93" t="s">
        <v>478</v>
      </c>
      <c r="E16" s="70">
        <v>10</v>
      </c>
      <c r="F16" s="305" t="s">
        <v>222</v>
      </c>
      <c r="G16" s="305" t="s">
        <v>222</v>
      </c>
      <c r="H16" s="211">
        <v>7</v>
      </c>
      <c r="I16" s="305" t="s">
        <v>222</v>
      </c>
      <c r="J16" s="70">
        <f t="shared" si="0"/>
        <v>30</v>
      </c>
      <c r="K16" s="87"/>
    </row>
    <row r="17" spans="1:13" x14ac:dyDescent="0.2">
      <c r="A17" s="104" t="s">
        <v>199</v>
      </c>
      <c r="B17" s="93">
        <v>284.000001</v>
      </c>
      <c r="C17" s="305" t="s">
        <v>222</v>
      </c>
      <c r="D17" s="93">
        <v>1474.0000010000001</v>
      </c>
      <c r="E17" s="93">
        <v>397</v>
      </c>
      <c r="F17" s="93">
        <v>25</v>
      </c>
      <c r="G17" s="305" t="s">
        <v>222</v>
      </c>
      <c r="H17" s="305" t="s">
        <v>222</v>
      </c>
      <c r="I17" s="305" t="s">
        <v>222</v>
      </c>
      <c r="J17" s="70">
        <f t="shared" si="0"/>
        <v>2180.0000020000002</v>
      </c>
      <c r="K17" s="87"/>
    </row>
    <row r="18" spans="1:13" x14ac:dyDescent="0.2">
      <c r="A18" s="104" t="s">
        <v>200</v>
      </c>
      <c r="B18" s="93">
        <v>103.000001</v>
      </c>
      <c r="C18" s="305" t="s">
        <v>222</v>
      </c>
      <c r="D18" s="70">
        <v>26</v>
      </c>
      <c r="E18" s="93" t="s">
        <v>478</v>
      </c>
      <c r="F18" s="70">
        <v>157.99999800000001</v>
      </c>
      <c r="G18" s="305" t="s">
        <v>222</v>
      </c>
      <c r="H18" s="93" t="s">
        <v>478</v>
      </c>
      <c r="I18" s="305" t="s">
        <v>222</v>
      </c>
      <c r="J18" s="70">
        <f t="shared" si="0"/>
        <v>286.999999</v>
      </c>
      <c r="K18" s="87"/>
    </row>
    <row r="19" spans="1:13" x14ac:dyDescent="0.2">
      <c r="A19" s="104" t="s">
        <v>201</v>
      </c>
      <c r="B19" s="93">
        <v>363.00000299999999</v>
      </c>
      <c r="C19" s="305" t="s">
        <v>222</v>
      </c>
      <c r="D19" s="93">
        <v>80</v>
      </c>
      <c r="E19" s="93" t="s">
        <v>478</v>
      </c>
      <c r="F19" s="93">
        <v>3436.999996</v>
      </c>
      <c r="G19" s="305" t="s">
        <v>222</v>
      </c>
      <c r="H19" s="93" t="s">
        <v>478</v>
      </c>
      <c r="I19" s="305" t="s">
        <v>222</v>
      </c>
      <c r="J19" s="70">
        <f t="shared" si="0"/>
        <v>3879.9999990000001</v>
      </c>
      <c r="K19" s="87"/>
    </row>
    <row r="20" spans="1:13" x14ac:dyDescent="0.2">
      <c r="A20" s="104" t="s">
        <v>202</v>
      </c>
      <c r="B20" s="93">
        <v>187</v>
      </c>
      <c r="C20" s="305" t="s">
        <v>222</v>
      </c>
      <c r="D20" s="93">
        <v>156.000001</v>
      </c>
      <c r="E20" s="93">
        <v>1260.999998</v>
      </c>
      <c r="F20" s="93">
        <v>5858.9999969999999</v>
      </c>
      <c r="G20" s="305" t="s">
        <v>222</v>
      </c>
      <c r="H20" s="211">
        <v>8</v>
      </c>
      <c r="I20" s="305" t="s">
        <v>222</v>
      </c>
      <c r="J20" s="70">
        <f t="shared" si="0"/>
        <v>7470.9999960000005</v>
      </c>
      <c r="K20" s="87"/>
    </row>
    <row r="21" spans="1:13" x14ac:dyDescent="0.2">
      <c r="A21" s="104" t="s">
        <v>203</v>
      </c>
      <c r="B21" s="93">
        <v>164.000001</v>
      </c>
      <c r="C21" s="305" t="s">
        <v>222</v>
      </c>
      <c r="D21" s="93">
        <v>221.999979</v>
      </c>
      <c r="E21" s="93">
        <v>2072</v>
      </c>
      <c r="F21" s="93">
        <v>6282.9999930000004</v>
      </c>
      <c r="G21" s="305" t="s">
        <v>222</v>
      </c>
      <c r="H21" s="211">
        <v>69</v>
      </c>
      <c r="I21" s="305" t="s">
        <v>222</v>
      </c>
      <c r="J21" s="70">
        <f t="shared" si="0"/>
        <v>8809.999973</v>
      </c>
      <c r="K21" s="87"/>
    </row>
    <row r="22" spans="1:13" x14ac:dyDescent="0.2">
      <c r="A22" s="104" t="s">
        <v>204</v>
      </c>
      <c r="B22" s="93">
        <v>29354.000082999999</v>
      </c>
      <c r="C22" s="93">
        <v>49497.000175000001</v>
      </c>
      <c r="D22" s="93">
        <v>44661.000526000003</v>
      </c>
      <c r="E22" s="93">
        <v>16013.999997999999</v>
      </c>
      <c r="F22" s="93">
        <v>16870.000008999999</v>
      </c>
      <c r="G22" s="93">
        <v>4677.9999680000001</v>
      </c>
      <c r="H22" s="93">
        <v>1940</v>
      </c>
      <c r="I22" s="93">
        <v>242.00002900000001</v>
      </c>
      <c r="J22" s="70">
        <f t="shared" si="0"/>
        <v>163256.000788</v>
      </c>
      <c r="K22" s="87"/>
    </row>
    <row r="23" spans="1:13" x14ac:dyDescent="0.2">
      <c r="A23" s="104" t="s">
        <v>205</v>
      </c>
      <c r="B23" s="93">
        <v>17660.000155000002</v>
      </c>
      <c r="C23" s="305" t="s">
        <v>222</v>
      </c>
      <c r="D23" s="93">
        <v>16270.000249999999</v>
      </c>
      <c r="E23" s="93">
        <v>375.000001</v>
      </c>
      <c r="F23" s="93">
        <v>6600</v>
      </c>
      <c r="G23" s="93">
        <v>56</v>
      </c>
      <c r="H23" s="70">
        <v>829</v>
      </c>
      <c r="I23" s="305" t="s">
        <v>222</v>
      </c>
      <c r="J23" s="70">
        <f t="shared" si="0"/>
        <v>41790.000405999999</v>
      </c>
      <c r="K23" s="87"/>
    </row>
    <row r="24" spans="1:13" x14ac:dyDescent="0.2">
      <c r="A24" s="104" t="s">
        <v>206</v>
      </c>
      <c r="B24" s="93">
        <v>12058.00007</v>
      </c>
      <c r="C24" s="93">
        <v>5547.0000149999996</v>
      </c>
      <c r="D24" s="93">
        <v>12024.999895999999</v>
      </c>
      <c r="E24" s="93">
        <v>1812.000006</v>
      </c>
      <c r="F24" s="93">
        <v>9894.9999989999997</v>
      </c>
      <c r="G24" s="93">
        <v>1871.000004</v>
      </c>
      <c r="H24" s="93">
        <v>196</v>
      </c>
      <c r="I24" s="93">
        <v>510.00009999999997</v>
      </c>
      <c r="J24" s="70">
        <f t="shared" si="0"/>
        <v>43914.000089999994</v>
      </c>
      <c r="K24" s="87"/>
      <c r="M24" s="126"/>
    </row>
    <row r="25" spans="1:13" x14ac:dyDescent="0.2">
      <c r="A25" s="104" t="s">
        <v>207</v>
      </c>
      <c r="B25" s="93">
        <v>28810.000241000002</v>
      </c>
      <c r="C25" s="93">
        <v>25713.000048000002</v>
      </c>
      <c r="D25" s="93">
        <v>21007.000086</v>
      </c>
      <c r="E25" s="93">
        <v>7296.0000090000003</v>
      </c>
      <c r="F25" s="93">
        <v>10378.000006</v>
      </c>
      <c r="G25" s="93">
        <v>2522.0000140000002</v>
      </c>
      <c r="H25" s="93">
        <v>860</v>
      </c>
      <c r="I25" s="93">
        <v>1478.0002420000001</v>
      </c>
      <c r="J25" s="70">
        <f t="shared" si="0"/>
        <v>98064.000646</v>
      </c>
      <c r="K25" s="87"/>
    </row>
    <row r="26" spans="1:13" x14ac:dyDescent="0.2">
      <c r="A26" s="104" t="s">
        <v>208</v>
      </c>
      <c r="B26" s="93">
        <v>25161.000271000001</v>
      </c>
      <c r="C26" s="93">
        <v>19734.000115999999</v>
      </c>
      <c r="D26" s="93">
        <v>1740.000018</v>
      </c>
      <c r="E26" s="93">
        <v>268.00000299999999</v>
      </c>
      <c r="F26" s="93">
        <v>942.99999800000001</v>
      </c>
      <c r="G26" s="93">
        <v>1393.000006</v>
      </c>
      <c r="H26" s="93">
        <v>1199</v>
      </c>
      <c r="I26" s="93">
        <v>118.00001</v>
      </c>
      <c r="J26" s="70">
        <f t="shared" si="0"/>
        <v>50556.000422000005</v>
      </c>
      <c r="K26" s="87"/>
    </row>
    <row r="27" spans="1:13" x14ac:dyDescent="0.2">
      <c r="A27" s="104" t="s">
        <v>209</v>
      </c>
      <c r="B27" s="93">
        <v>48593.000241000002</v>
      </c>
      <c r="C27" s="93">
        <v>58303.000143999998</v>
      </c>
      <c r="D27" s="93">
        <v>49612.000131000001</v>
      </c>
      <c r="E27" s="93">
        <v>8525.9999939999998</v>
      </c>
      <c r="F27" s="93">
        <v>7933.9999870000001</v>
      </c>
      <c r="G27" s="93">
        <v>5923.9999200000002</v>
      </c>
      <c r="H27" s="93">
        <v>1395</v>
      </c>
      <c r="I27" s="93">
        <v>79.000001999999995</v>
      </c>
      <c r="J27" s="70">
        <f t="shared" si="0"/>
        <v>180366.00041899999</v>
      </c>
      <c r="K27" s="87"/>
    </row>
    <row r="28" spans="1:13" x14ac:dyDescent="0.2">
      <c r="A28" s="104" t="s">
        <v>210</v>
      </c>
      <c r="B28" s="93">
        <v>6935.9999879999996</v>
      </c>
      <c r="C28" s="305" t="s">
        <v>222</v>
      </c>
      <c r="D28" s="93">
        <v>272.99997999999999</v>
      </c>
      <c r="E28" s="93">
        <v>569.99999600000001</v>
      </c>
      <c r="F28" s="93">
        <v>423</v>
      </c>
      <c r="G28" s="93">
        <v>10</v>
      </c>
      <c r="H28" s="305" t="s">
        <v>222</v>
      </c>
      <c r="I28" s="211">
        <v>517.00003400000003</v>
      </c>
      <c r="J28" s="70">
        <f t="shared" si="0"/>
        <v>8728.9999979999993</v>
      </c>
      <c r="K28" s="87"/>
    </row>
    <row r="29" spans="1:13" x14ac:dyDescent="0.2">
      <c r="A29" s="104" t="s">
        <v>211</v>
      </c>
      <c r="B29" s="93">
        <v>16002.000184</v>
      </c>
      <c r="C29" s="93">
        <v>33319.999954999999</v>
      </c>
      <c r="D29" s="93">
        <v>26508.000114999999</v>
      </c>
      <c r="E29" s="93">
        <v>7110.9999749999997</v>
      </c>
      <c r="F29" s="93">
        <v>6601.9999930000004</v>
      </c>
      <c r="G29" s="93">
        <v>3745.9998890000002</v>
      </c>
      <c r="H29" s="93">
        <v>1568</v>
      </c>
      <c r="I29" s="93">
        <v>625.00008600000001</v>
      </c>
      <c r="J29" s="70">
        <f t="shared" si="0"/>
        <v>95482.000197000001</v>
      </c>
      <c r="K29" s="87"/>
    </row>
    <row r="30" spans="1:13" x14ac:dyDescent="0.2">
      <c r="A30" s="104" t="s">
        <v>212</v>
      </c>
      <c r="B30" s="93">
        <v>8547.0000839999993</v>
      </c>
      <c r="C30" s="93">
        <v>8807.0000139999993</v>
      </c>
      <c r="D30" s="93">
        <v>11199.000004</v>
      </c>
      <c r="E30" s="93">
        <v>2036.9999909999999</v>
      </c>
      <c r="F30" s="93">
        <v>3877.000004</v>
      </c>
      <c r="G30" s="93">
        <v>714.99997699999994</v>
      </c>
      <c r="H30" s="93">
        <v>413</v>
      </c>
      <c r="I30" s="93">
        <v>259.00002999999998</v>
      </c>
      <c r="J30" s="70">
        <f t="shared" si="0"/>
        <v>35854.000103999999</v>
      </c>
      <c r="K30" s="87"/>
    </row>
    <row r="31" spans="1:13" x14ac:dyDescent="0.2">
      <c r="A31" s="104" t="s">
        <v>213</v>
      </c>
      <c r="B31" s="93">
        <v>38229.999995999999</v>
      </c>
      <c r="C31" s="93">
        <v>21238.000032</v>
      </c>
      <c r="D31" s="93">
        <v>38670.999402000001</v>
      </c>
      <c r="E31" s="93">
        <v>15523.99992</v>
      </c>
      <c r="F31" s="93">
        <v>19624.999974999999</v>
      </c>
      <c r="G31" s="93">
        <v>4099.9998900000001</v>
      </c>
      <c r="H31" s="93">
        <v>2537.999996</v>
      </c>
      <c r="I31" s="93">
        <v>1315.00017</v>
      </c>
      <c r="J31" s="70">
        <f t="shared" si="0"/>
        <v>141240.999381</v>
      </c>
      <c r="K31" s="87"/>
    </row>
    <row r="32" spans="1:13" x14ac:dyDescent="0.2">
      <c r="A32" s="125" t="s">
        <v>214</v>
      </c>
      <c r="B32" s="186">
        <v>76626.000406000006</v>
      </c>
      <c r="C32" s="307" t="s">
        <v>222</v>
      </c>
      <c r="D32" s="186">
        <v>45149.999937000001</v>
      </c>
      <c r="E32" s="186">
        <v>21004.000042</v>
      </c>
      <c r="F32" s="186">
        <v>18699.000013000001</v>
      </c>
      <c r="G32" s="186">
        <v>7173.0000319999999</v>
      </c>
      <c r="H32" s="186">
        <v>2940</v>
      </c>
      <c r="I32" s="186">
        <v>1281.000209</v>
      </c>
      <c r="J32" s="187">
        <f t="shared" si="0"/>
        <v>172873.00063900003</v>
      </c>
      <c r="K32" s="87"/>
    </row>
    <row r="33" spans="1:11" x14ac:dyDescent="0.2">
      <c r="A33" s="121" t="s">
        <v>121</v>
      </c>
      <c r="B33" s="159">
        <f>SUM(B5:B32)</f>
        <v>650683.00299300021</v>
      </c>
      <c r="C33" s="159">
        <f t="shared" ref="C33:J33" si="1">SUM(C5:C32)</f>
        <v>601484.0013590001</v>
      </c>
      <c r="D33" s="159">
        <f t="shared" si="1"/>
        <v>520595.99985600007</v>
      </c>
      <c r="E33" s="159">
        <f t="shared" si="1"/>
        <v>194348.99976600002</v>
      </c>
      <c r="F33" s="159">
        <f t="shared" si="1"/>
        <v>312466.99985099997</v>
      </c>
      <c r="G33" s="159">
        <f t="shared" si="1"/>
        <v>83746.999699999986</v>
      </c>
      <c r="H33" s="159">
        <f t="shared" si="1"/>
        <v>31136.999991999997</v>
      </c>
      <c r="I33" s="159">
        <f t="shared" si="1"/>
        <v>14496.001817999999</v>
      </c>
      <c r="J33" s="159">
        <f t="shared" si="1"/>
        <v>2408959.0053349999</v>
      </c>
      <c r="K33" s="87"/>
    </row>
    <row r="34" spans="1:11" x14ac:dyDescent="0.2">
      <c r="A34" s="125"/>
      <c r="B34" s="93"/>
      <c r="C34" s="93"/>
      <c r="D34" s="93"/>
      <c r="E34" s="93"/>
      <c r="F34" s="93"/>
      <c r="G34" s="93"/>
      <c r="H34" s="93"/>
      <c r="I34" s="93"/>
      <c r="J34" s="70"/>
      <c r="K34" s="87"/>
    </row>
    <row r="35" spans="1:11" x14ac:dyDescent="0.2">
      <c r="A35" s="104"/>
      <c r="B35" s="349" t="s">
        <v>9</v>
      </c>
      <c r="C35" s="349"/>
      <c r="D35" s="349"/>
      <c r="E35" s="349"/>
      <c r="F35" s="349"/>
      <c r="G35" s="349"/>
      <c r="H35" s="349"/>
      <c r="I35" s="349"/>
      <c r="J35" s="349"/>
      <c r="K35" s="87"/>
    </row>
    <row r="36" spans="1:11" x14ac:dyDescent="0.2">
      <c r="A36" s="104"/>
      <c r="B36" s="123">
        <v>268796.001086</v>
      </c>
      <c r="C36" s="123">
        <v>281556.00102299999</v>
      </c>
      <c r="D36" s="123">
        <v>185464.999988</v>
      </c>
      <c r="E36" s="123">
        <v>70322.000062999999</v>
      </c>
      <c r="F36" s="123">
        <v>104917.999946</v>
      </c>
      <c r="G36" s="123">
        <v>28833.000193</v>
      </c>
      <c r="H36" s="123">
        <v>13539</v>
      </c>
      <c r="I36" s="123">
        <v>4019.0003740000002</v>
      </c>
      <c r="J36" s="124">
        <v>957448.00267299998</v>
      </c>
      <c r="K36" s="87"/>
    </row>
    <row r="37" spans="1:11" x14ac:dyDescent="0.2">
      <c r="B37" s="93"/>
      <c r="C37" s="93"/>
      <c r="D37" s="93"/>
      <c r="E37" s="93"/>
      <c r="F37" s="93"/>
      <c r="G37" s="93"/>
      <c r="H37" s="93"/>
      <c r="I37" s="93"/>
      <c r="J37" s="70"/>
      <c r="K37" s="87"/>
    </row>
    <row r="38" spans="1:11" ht="225" customHeight="1" x14ac:dyDescent="0.2">
      <c r="A38" s="104" t="s">
        <v>249</v>
      </c>
      <c r="B38" s="93"/>
      <c r="C38" s="93"/>
      <c r="D38" s="256"/>
      <c r="E38" s="93"/>
      <c r="F38" s="93"/>
      <c r="G38" s="93"/>
      <c r="H38" s="93"/>
      <c r="I38" s="93"/>
      <c r="J38" s="70"/>
      <c r="K38" s="87"/>
    </row>
    <row r="39" spans="1:11" ht="15" customHeight="1" x14ac:dyDescent="0.25">
      <c r="A39" s="273" t="s">
        <v>578</v>
      </c>
      <c r="B39" s="93"/>
      <c r="C39" s="93"/>
      <c r="D39" s="93"/>
      <c r="E39" s="93"/>
      <c r="F39" s="93"/>
      <c r="G39" s="93"/>
      <c r="H39" s="93"/>
      <c r="I39" s="93"/>
      <c r="J39" s="70"/>
      <c r="K39" s="87"/>
    </row>
    <row r="40" spans="1:11" x14ac:dyDescent="0.2">
      <c r="A40" s="104"/>
      <c r="B40" s="93"/>
      <c r="C40" s="93"/>
      <c r="D40" s="93"/>
      <c r="E40" s="93"/>
      <c r="F40" s="93"/>
      <c r="G40" s="93"/>
      <c r="H40" s="93"/>
      <c r="I40" s="93"/>
      <c r="J40" s="70"/>
      <c r="K40" s="87"/>
    </row>
    <row r="41" spans="1:11" x14ac:dyDescent="0.2">
      <c r="A41" s="87"/>
      <c r="B41" s="79" t="s">
        <v>106</v>
      </c>
      <c r="C41" s="79" t="s">
        <v>107</v>
      </c>
      <c r="D41" s="79" t="s">
        <v>108</v>
      </c>
      <c r="E41" s="79" t="s">
        <v>109</v>
      </c>
      <c r="F41" s="79" t="s">
        <v>110</v>
      </c>
      <c r="G41" s="79" t="s">
        <v>111</v>
      </c>
      <c r="H41" s="79" t="s">
        <v>112</v>
      </c>
      <c r="I41" s="79" t="s">
        <v>113</v>
      </c>
      <c r="J41" s="79" t="s">
        <v>257</v>
      </c>
      <c r="K41" s="87"/>
    </row>
    <row r="42" spans="1:11" ht="18" customHeight="1" x14ac:dyDescent="0.2">
      <c r="A42" s="90" t="s">
        <v>216</v>
      </c>
      <c r="B42" s="344" t="s">
        <v>480</v>
      </c>
      <c r="C42" s="344"/>
      <c r="D42" s="344"/>
      <c r="E42" s="344"/>
      <c r="F42" s="344"/>
      <c r="G42" s="344"/>
      <c r="H42" s="344"/>
      <c r="I42" s="344"/>
      <c r="J42" s="344"/>
      <c r="K42" s="87"/>
    </row>
    <row r="43" spans="1:11" x14ac:dyDescent="0.2">
      <c r="A43" s="104" t="s">
        <v>188</v>
      </c>
      <c r="B43" s="156">
        <f t="shared" ref="B43:J52" si="2">B5/B$36</f>
        <v>9.5354841245571517E-2</v>
      </c>
      <c r="C43" s="156">
        <f t="shared" si="2"/>
        <v>0.3129359698385632</v>
      </c>
      <c r="D43" s="156">
        <f t="shared" si="2"/>
        <v>0.10169034545720371</v>
      </c>
      <c r="E43" s="156">
        <f t="shared" si="2"/>
        <v>1.0992292587063588E-2</v>
      </c>
      <c r="F43" s="156">
        <f t="shared" si="2"/>
        <v>5.6510798671834984E-2</v>
      </c>
      <c r="G43" s="156">
        <f t="shared" si="2"/>
        <v>8.2891132175008209E-2</v>
      </c>
      <c r="H43" s="156">
        <f t="shared" si="2"/>
        <v>0.21744589703818598</v>
      </c>
      <c r="I43" s="156">
        <f t="shared" si="2"/>
        <v>2.2393628172376976E-3</v>
      </c>
      <c r="J43" s="156">
        <f t="shared" si="2"/>
        <v>0.151073478426171</v>
      </c>
      <c r="K43" s="87"/>
    </row>
    <row r="44" spans="1:11" x14ac:dyDescent="0.2">
      <c r="A44" s="104" t="s">
        <v>189</v>
      </c>
      <c r="B44" s="156">
        <f t="shared" si="2"/>
        <v>7.9461747658836221E-2</v>
      </c>
      <c r="C44" s="156">
        <f t="shared" si="2"/>
        <v>0.10208981518618719</v>
      </c>
      <c r="D44" s="156">
        <f t="shared" si="2"/>
        <v>0.23100315416802114</v>
      </c>
      <c r="E44" s="156">
        <f t="shared" si="2"/>
        <v>6.3635846505943255E-2</v>
      </c>
      <c r="F44" s="156">
        <f t="shared" si="2"/>
        <v>6.4459863879227905E-2</v>
      </c>
      <c r="G44" s="156">
        <f t="shared" si="2"/>
        <v>4.6543890473312845E-2</v>
      </c>
      <c r="H44" s="156">
        <f t="shared" si="2"/>
        <v>7.3417534529876649E-2</v>
      </c>
      <c r="I44" s="156">
        <f t="shared" si="2"/>
        <v>3.4834532712586406E-3</v>
      </c>
      <c r="J44" s="156">
        <f t="shared" si="2"/>
        <v>0.11126870577470396</v>
      </c>
      <c r="K44" s="87"/>
    </row>
    <row r="45" spans="1:11" x14ac:dyDescent="0.2">
      <c r="A45" s="104" t="s">
        <v>190</v>
      </c>
      <c r="B45" s="156">
        <f t="shared" si="2"/>
        <v>0.45842572056187469</v>
      </c>
      <c r="C45" s="156">
        <f t="shared" si="2"/>
        <v>0.36740470798755837</v>
      </c>
      <c r="D45" s="156">
        <f t="shared" si="2"/>
        <v>0.19114118421423826</v>
      </c>
      <c r="E45" s="156">
        <f t="shared" si="2"/>
        <v>0.507522539234181</v>
      </c>
      <c r="F45" s="156">
        <f t="shared" si="2"/>
        <v>0.60204159455489292</v>
      </c>
      <c r="G45" s="156">
        <f t="shared" si="2"/>
        <v>0.49394790669261102</v>
      </c>
      <c r="H45" s="156">
        <f t="shared" si="2"/>
        <v>2.8953393899106287E-2</v>
      </c>
      <c r="I45" s="156">
        <f t="shared" si="2"/>
        <v>0.35630754733540115</v>
      </c>
      <c r="J45" s="156">
        <f t="shared" si="2"/>
        <v>0.3937957985931182</v>
      </c>
      <c r="K45" s="87"/>
    </row>
    <row r="46" spans="1:11" x14ac:dyDescent="0.2">
      <c r="A46" s="104" t="s">
        <v>193</v>
      </c>
      <c r="B46" s="156">
        <f t="shared" si="2"/>
        <v>8.2653759837341398E-2</v>
      </c>
      <c r="C46" s="156">
        <f t="shared" si="2"/>
        <v>8.9147452758251138E-4</v>
      </c>
      <c r="D46" s="156">
        <f t="shared" si="2"/>
        <v>9.0130214213364035E-2</v>
      </c>
      <c r="E46" s="156">
        <f t="shared" si="2"/>
        <v>0.19797502934398301</v>
      </c>
      <c r="F46" s="156">
        <f t="shared" si="2"/>
        <v>0.16573895805247818</v>
      </c>
      <c r="G46" s="156">
        <f t="shared" si="2"/>
        <v>0.10484514257152872</v>
      </c>
      <c r="H46" s="156">
        <f t="shared" si="2"/>
        <v>5.1628628406824729E-2</v>
      </c>
      <c r="I46" s="156">
        <f t="shared" si="2"/>
        <v>0.23463548575424939</v>
      </c>
      <c r="J46" s="156">
        <f t="shared" si="2"/>
        <v>7.8500346994477596E-2</v>
      </c>
      <c r="K46" s="87"/>
    </row>
    <row r="47" spans="1:11" x14ac:dyDescent="0.2">
      <c r="A47" s="104" t="s">
        <v>194</v>
      </c>
      <c r="B47" s="156">
        <f t="shared" si="2"/>
        <v>3.7452194114967918E-2</v>
      </c>
      <c r="C47" s="156">
        <f t="shared" si="2"/>
        <v>9.4830158842250736E-4</v>
      </c>
      <c r="D47" s="156">
        <f t="shared" si="2"/>
        <v>2.8183215293118371E-2</v>
      </c>
      <c r="E47" s="156">
        <f t="shared" si="2"/>
        <v>3.1953016082974892E-2</v>
      </c>
      <c r="F47" s="156">
        <f t="shared" si="2"/>
        <v>9.2758154006070848E-2</v>
      </c>
      <c r="G47" s="156">
        <f t="shared" si="2"/>
        <v>2.150313820448425E-2</v>
      </c>
      <c r="H47" s="156">
        <f t="shared" si="2"/>
        <v>2.636826936996824E-2</v>
      </c>
      <c r="I47" s="156">
        <f t="shared" si="2"/>
        <v>0.20701666672698846</v>
      </c>
      <c r="J47" s="156">
        <f t="shared" si="2"/>
        <v>3.0653361852616079E-2</v>
      </c>
      <c r="K47" s="87"/>
    </row>
    <row r="48" spans="1:11" x14ac:dyDescent="0.2">
      <c r="A48" s="104" t="s">
        <v>191</v>
      </c>
      <c r="B48" s="156">
        <f t="shared" si="2"/>
        <v>5.6425691036033648E-2</v>
      </c>
      <c r="C48" s="156">
        <f t="shared" si="2"/>
        <v>1.7314495131651508E-2</v>
      </c>
      <c r="D48" s="156">
        <f t="shared" si="2"/>
        <v>7.7551020968541842E-2</v>
      </c>
      <c r="E48" s="156">
        <f t="shared" si="2"/>
        <v>1.7348767084369439E-3</v>
      </c>
      <c r="F48" s="156">
        <f t="shared" si="2"/>
        <v>8.5457214277956967E-2</v>
      </c>
      <c r="G48" s="156">
        <f t="shared" si="2"/>
        <v>9.9816182316632918E-2</v>
      </c>
      <c r="H48" s="156">
        <f t="shared" si="2"/>
        <v>0.24056429573823768</v>
      </c>
      <c r="I48" s="156">
        <f t="shared" si="2"/>
        <v>0.2729534806955457</v>
      </c>
      <c r="J48" s="156">
        <f t="shared" si="2"/>
        <v>5.3000267614878603E-2</v>
      </c>
      <c r="K48" s="87"/>
    </row>
    <row r="49" spans="1:11" x14ac:dyDescent="0.2">
      <c r="A49" s="104" t="s">
        <v>192</v>
      </c>
      <c r="B49" s="156">
        <f t="shared" si="2"/>
        <v>8.792913616835428E-2</v>
      </c>
      <c r="C49" s="156">
        <f t="shared" si="2"/>
        <v>0.11578868841917123</v>
      </c>
      <c r="D49" s="156">
        <f t="shared" si="2"/>
        <v>0.11311029042869181</v>
      </c>
      <c r="E49" s="156">
        <f t="shared" si="2"/>
        <v>0.17229316427498551</v>
      </c>
      <c r="F49" s="156">
        <f t="shared" si="2"/>
        <v>0.12191425686329677</v>
      </c>
      <c r="G49" s="156">
        <f t="shared" si="2"/>
        <v>7.1133767671459194E-2</v>
      </c>
      <c r="H49" s="156">
        <f t="shared" si="2"/>
        <v>0.10163232144176083</v>
      </c>
      <c r="I49" s="156">
        <f t="shared" si="2"/>
        <v>0.15302314823820418</v>
      </c>
      <c r="J49" s="156">
        <f t="shared" si="2"/>
        <v>0.1108812174693712</v>
      </c>
      <c r="K49" s="87"/>
    </row>
    <row r="50" spans="1:11" x14ac:dyDescent="0.2">
      <c r="A50" s="104" t="s">
        <v>215</v>
      </c>
      <c r="B50" s="156">
        <f t="shared" si="2"/>
        <v>0.142316105371526</v>
      </c>
      <c r="C50" s="156">
        <f t="shared" si="2"/>
        <v>0.10528988895739548</v>
      </c>
      <c r="D50" s="156">
        <f t="shared" si="2"/>
        <v>0.12198527860493259</v>
      </c>
      <c r="E50" s="156">
        <f t="shared" si="2"/>
        <v>0.14110804591891857</v>
      </c>
      <c r="F50" s="156">
        <f t="shared" si="2"/>
        <v>0.39601402997945784</v>
      </c>
      <c r="G50" s="156">
        <f t="shared" si="2"/>
        <v>0.38920681066427654</v>
      </c>
      <c r="H50" s="156">
        <f t="shared" si="2"/>
        <v>0.1548858852204742</v>
      </c>
      <c r="I50" s="156">
        <f t="shared" si="2"/>
        <v>0.33963673973024616</v>
      </c>
      <c r="J50" s="156">
        <f t="shared" si="2"/>
        <v>0.16364230702407245</v>
      </c>
      <c r="K50" s="87"/>
    </row>
    <row r="51" spans="1:11" x14ac:dyDescent="0.2">
      <c r="A51" s="104" t="s">
        <v>195</v>
      </c>
      <c r="B51" s="156">
        <f t="shared" si="2"/>
        <v>0.22661423565044472</v>
      </c>
      <c r="C51" s="156">
        <f t="shared" si="2"/>
        <v>0.32458196473864048</v>
      </c>
      <c r="D51" s="156">
        <f t="shared" si="2"/>
        <v>0.40127247669271976</v>
      </c>
      <c r="E51" s="156">
        <f t="shared" si="2"/>
        <v>0.43777196068684576</v>
      </c>
      <c r="F51" s="156">
        <f t="shared" si="2"/>
        <v>0.27121180334780914</v>
      </c>
      <c r="G51" s="156">
        <f t="shared" si="2"/>
        <v>0.47570491430614059</v>
      </c>
      <c r="H51" s="156">
        <f t="shared" si="2"/>
        <v>0.36501957286357928</v>
      </c>
      <c r="I51" s="156">
        <f t="shared" si="2"/>
        <v>0.43916396983146933</v>
      </c>
      <c r="J51" s="156">
        <f t="shared" si="2"/>
        <v>0.32000275651067484</v>
      </c>
      <c r="K51" s="87"/>
    </row>
    <row r="52" spans="1:11" x14ac:dyDescent="0.2">
      <c r="A52" s="104" t="s">
        <v>196</v>
      </c>
      <c r="B52" s="156">
        <f t="shared" si="2"/>
        <v>4.1220851334224304E-3</v>
      </c>
      <c r="C52" s="156" t="s">
        <v>222</v>
      </c>
      <c r="D52" s="156">
        <f t="shared" si="2"/>
        <v>1.02445205301428E-4</v>
      </c>
      <c r="E52" s="156">
        <f t="shared" si="2"/>
        <v>2.7018571688772078E-4</v>
      </c>
      <c r="F52" s="156">
        <f t="shared" si="2"/>
        <v>1.1437503484794079E-3</v>
      </c>
      <c r="G52" s="156">
        <f t="shared" si="2"/>
        <v>2.6011861234686326E-3</v>
      </c>
      <c r="H52" s="156">
        <f t="shared" si="2"/>
        <v>8.641701750498559E-3</v>
      </c>
      <c r="I52" s="156" t="s">
        <v>222</v>
      </c>
      <c r="J52" s="156">
        <f t="shared" si="2"/>
        <v>1.5227980996665729E-3</v>
      </c>
      <c r="K52" s="87"/>
    </row>
    <row r="53" spans="1:11" x14ac:dyDescent="0.2">
      <c r="A53" s="104" t="s">
        <v>197</v>
      </c>
      <c r="B53" s="156">
        <f>B15/B$36</f>
        <v>6.6965281950905907E-5</v>
      </c>
      <c r="C53" s="156" t="s">
        <v>222</v>
      </c>
      <c r="D53" s="156" t="s">
        <v>222</v>
      </c>
      <c r="E53" s="156" t="s">
        <v>222</v>
      </c>
      <c r="F53" s="156" t="s">
        <v>479</v>
      </c>
      <c r="G53" s="156" t="s">
        <v>222</v>
      </c>
      <c r="H53" s="156" t="s">
        <v>479</v>
      </c>
      <c r="I53" s="156" t="s">
        <v>222</v>
      </c>
      <c r="J53" s="156">
        <f>J15/J$36</f>
        <v>1.8799976551987849E-5</v>
      </c>
      <c r="K53" s="87"/>
    </row>
    <row r="54" spans="1:11" x14ac:dyDescent="0.2">
      <c r="A54" s="104" t="s">
        <v>198</v>
      </c>
      <c r="B54" s="156">
        <f>B16/B$36</f>
        <v>4.8363814742320929E-5</v>
      </c>
      <c r="C54" s="156" t="s">
        <v>222</v>
      </c>
      <c r="D54" s="156" t="s">
        <v>479</v>
      </c>
      <c r="E54" s="156">
        <f t="shared" ref="E54:J54" si="3">E16/E$36</f>
        <v>1.422030088882741E-4</v>
      </c>
      <c r="F54" s="156" t="s">
        <v>222</v>
      </c>
      <c r="G54" s="156" t="s">
        <v>222</v>
      </c>
      <c r="H54" s="156">
        <f t="shared" si="3"/>
        <v>5.1702489105546936E-4</v>
      </c>
      <c r="I54" s="156" t="s">
        <v>222</v>
      </c>
      <c r="J54" s="156">
        <f t="shared" si="3"/>
        <v>3.1333294253313081E-5</v>
      </c>
      <c r="K54" s="87"/>
    </row>
    <row r="55" spans="1:11" x14ac:dyDescent="0.2">
      <c r="A55" s="104" t="s">
        <v>199</v>
      </c>
      <c r="B55" s="156">
        <f>B17/B$36</f>
        <v>1.05656334116792E-3</v>
      </c>
      <c r="C55" s="156" t="s">
        <v>222</v>
      </c>
      <c r="D55" s="156">
        <f t="shared" ref="D55:J55" si="4">D17/D$36</f>
        <v>7.9475911956184246E-3</v>
      </c>
      <c r="E55" s="156">
        <f t="shared" si="4"/>
        <v>5.6454594528644814E-3</v>
      </c>
      <c r="F55" s="156">
        <f t="shared" si="4"/>
        <v>2.3828132458555436E-4</v>
      </c>
      <c r="G55" s="156" t="s">
        <v>222</v>
      </c>
      <c r="H55" s="156" t="s">
        <v>222</v>
      </c>
      <c r="I55" s="156" t="s">
        <v>222</v>
      </c>
      <c r="J55" s="156">
        <f t="shared" si="4"/>
        <v>2.2768860511629707E-3</v>
      </c>
      <c r="K55" s="87"/>
    </row>
    <row r="56" spans="1:11" x14ac:dyDescent="0.2">
      <c r="A56" s="104" t="s">
        <v>200</v>
      </c>
      <c r="B56" s="156">
        <f>B18/B$36</f>
        <v>3.8319022821714391E-4</v>
      </c>
      <c r="C56" s="156" t="s">
        <v>222</v>
      </c>
      <c r="D56" s="156">
        <f t="shared" ref="D56:J56" si="5">D18/D$36</f>
        <v>1.4018817567563831E-4</v>
      </c>
      <c r="E56" s="156" t="s">
        <v>479</v>
      </c>
      <c r="F56" s="156">
        <f t="shared" si="5"/>
        <v>1.5059379523181976E-3</v>
      </c>
      <c r="G56" s="156" t="s">
        <v>222</v>
      </c>
      <c r="H56" s="156" t="s">
        <v>479</v>
      </c>
      <c r="I56" s="156" t="s">
        <v>222</v>
      </c>
      <c r="J56" s="156">
        <f t="shared" si="5"/>
        <v>2.9975518064558537E-4</v>
      </c>
      <c r="K56" s="87"/>
    </row>
    <row r="57" spans="1:11" x14ac:dyDescent="0.2">
      <c r="A57" s="104" t="s">
        <v>201</v>
      </c>
      <c r="B57" s="156">
        <f t="shared" ref="B57:J68" si="6">B19/B$36</f>
        <v>1.3504665305041493E-3</v>
      </c>
      <c r="C57" s="156" t="s">
        <v>222</v>
      </c>
      <c r="D57" s="156">
        <f t="shared" si="6"/>
        <v>4.3134823284811787E-4</v>
      </c>
      <c r="E57" s="156" t="s">
        <v>479</v>
      </c>
      <c r="F57" s="156">
        <f t="shared" si="6"/>
        <v>3.2758916465897001E-2</v>
      </c>
      <c r="G57" s="156" t="s">
        <v>222</v>
      </c>
      <c r="H57" s="156" t="s">
        <v>479</v>
      </c>
      <c r="I57" s="156" t="s">
        <v>222</v>
      </c>
      <c r="J57" s="156">
        <f t="shared" si="6"/>
        <v>4.0524393890507158E-3</v>
      </c>
      <c r="K57" s="87"/>
    </row>
    <row r="58" spans="1:11" x14ac:dyDescent="0.2">
      <c r="A58" s="104" t="s">
        <v>202</v>
      </c>
      <c r="B58" s="156">
        <f t="shared" si="6"/>
        <v>6.9569487360107804E-4</v>
      </c>
      <c r="C58" s="156" t="s">
        <v>222</v>
      </c>
      <c r="D58" s="156">
        <f t="shared" si="6"/>
        <v>8.4112905944568278E-4</v>
      </c>
      <c r="E58" s="156">
        <f t="shared" si="6"/>
        <v>1.7931799392370763E-2</v>
      </c>
      <c r="F58" s="156">
        <f t="shared" si="6"/>
        <v>5.584361120127676E-2</v>
      </c>
      <c r="G58" s="156" t="s">
        <v>222</v>
      </c>
      <c r="H58" s="156">
        <f t="shared" si="6"/>
        <v>5.9088558977767925E-4</v>
      </c>
      <c r="I58" s="156" t="s">
        <v>222</v>
      </c>
      <c r="J58" s="156">
        <f t="shared" si="6"/>
        <v>7.8030347080389629E-3</v>
      </c>
      <c r="K58" s="87"/>
    </row>
    <row r="59" spans="1:11" x14ac:dyDescent="0.2">
      <c r="A59" s="104" t="s">
        <v>203</v>
      </c>
      <c r="B59" s="156">
        <f t="shared" si="6"/>
        <v>6.1012812816188056E-4</v>
      </c>
      <c r="C59" s="156" t="s">
        <v>222</v>
      </c>
      <c r="D59" s="156">
        <f t="shared" si="6"/>
        <v>1.1969912329246159E-3</v>
      </c>
      <c r="E59" s="156">
        <f t="shared" si="6"/>
        <v>2.946446344165039E-2</v>
      </c>
      <c r="F59" s="156">
        <f t="shared" si="6"/>
        <v>5.9884862428122757E-2</v>
      </c>
      <c r="G59" s="156" t="s">
        <v>222</v>
      </c>
      <c r="H59" s="156">
        <f t="shared" si="6"/>
        <v>5.0963882118324842E-3</v>
      </c>
      <c r="I59" s="156" t="s">
        <v>222</v>
      </c>
      <c r="J59" s="156">
        <f t="shared" si="6"/>
        <v>9.2015440508563112E-3</v>
      </c>
      <c r="K59" s="87"/>
    </row>
    <row r="60" spans="1:11" x14ac:dyDescent="0.2">
      <c r="A60" s="104" t="s">
        <v>204</v>
      </c>
      <c r="B60" s="156">
        <f t="shared" si="6"/>
        <v>0.10920549399694501</v>
      </c>
      <c r="C60" s="156">
        <f t="shared" si="6"/>
        <v>0.17579806502137615</v>
      </c>
      <c r="D60" s="156">
        <f t="shared" si="6"/>
        <v>0.24080554567648704</v>
      </c>
      <c r="E60" s="156">
        <f t="shared" si="6"/>
        <v>0.22772389840524151</v>
      </c>
      <c r="F60" s="156">
        <f t="shared" si="6"/>
        <v>0.16079223791611336</v>
      </c>
      <c r="G60" s="156">
        <f t="shared" si="6"/>
        <v>0.16224464803131075</v>
      </c>
      <c r="H60" s="156">
        <f t="shared" si="6"/>
        <v>0.14328975552108722</v>
      </c>
      <c r="I60" s="156">
        <f t="shared" si="6"/>
        <v>6.0213985190338278E-2</v>
      </c>
      <c r="J60" s="156">
        <f t="shared" si="6"/>
        <v>0.1705116103769839</v>
      </c>
      <c r="K60" s="87"/>
    </row>
    <row r="61" spans="1:11" x14ac:dyDescent="0.2">
      <c r="A61" s="104" t="s">
        <v>205</v>
      </c>
      <c r="B61" s="156">
        <f t="shared" si="6"/>
        <v>6.5700382757367615E-2</v>
      </c>
      <c r="C61" s="156" t="s">
        <v>222</v>
      </c>
      <c r="D61" s="156">
        <f t="shared" si="6"/>
        <v>8.7725448203449199E-2</v>
      </c>
      <c r="E61" s="156">
        <f t="shared" si="6"/>
        <v>5.3326128475305792E-3</v>
      </c>
      <c r="F61" s="156">
        <f t="shared" si="6"/>
        <v>6.2906269690586353E-2</v>
      </c>
      <c r="G61" s="156">
        <f t="shared" si="6"/>
        <v>1.9422189721899122E-3</v>
      </c>
      <c r="H61" s="156">
        <f t="shared" si="6"/>
        <v>6.1230519240712017E-2</v>
      </c>
      <c r="I61" s="156" t="s">
        <v>222</v>
      </c>
      <c r="J61" s="156">
        <f t="shared" si="6"/>
        <v>4.3647279318909042E-2</v>
      </c>
      <c r="K61" s="87"/>
    </row>
    <row r="62" spans="1:11" x14ac:dyDescent="0.2">
      <c r="A62" s="104" t="s">
        <v>206</v>
      </c>
      <c r="B62" s="156">
        <f t="shared" si="6"/>
        <v>4.4859298580644066E-2</v>
      </c>
      <c r="C62" s="156">
        <f t="shared" si="6"/>
        <v>1.9701231708241486E-2</v>
      </c>
      <c r="D62" s="156">
        <f t="shared" si="6"/>
        <v>6.483703068923001E-2</v>
      </c>
      <c r="E62" s="156">
        <f t="shared" si="6"/>
        <v>2.5767185295877071E-2</v>
      </c>
      <c r="F62" s="156">
        <f t="shared" si="6"/>
        <v>9.4311748261431155E-2</v>
      </c>
      <c r="G62" s="156">
        <f t="shared" si="6"/>
        <v>6.4890923298860745E-2</v>
      </c>
      <c r="H62" s="156">
        <f t="shared" si="6"/>
        <v>1.4476696949553143E-2</v>
      </c>
      <c r="I62" s="156">
        <f t="shared" si="6"/>
        <v>0.12689725119194525</v>
      </c>
      <c r="J62" s="156">
        <f t="shared" si="6"/>
        <v>4.5865676221999566E-2</v>
      </c>
      <c r="K62" s="87"/>
    </row>
    <row r="63" spans="1:11" x14ac:dyDescent="0.2">
      <c r="A63" s="104" t="s">
        <v>207</v>
      </c>
      <c r="B63" s="156">
        <f t="shared" si="6"/>
        <v>0.10718165495245734</v>
      </c>
      <c r="C63" s="156">
        <f t="shared" si="6"/>
        <v>9.1324638631657282E-2</v>
      </c>
      <c r="D63" s="156">
        <f t="shared" si="6"/>
        <v>0.1132666545567045</v>
      </c>
      <c r="E63" s="156">
        <f t="shared" si="6"/>
        <v>0.10375131541286749</v>
      </c>
      <c r="F63" s="156">
        <f t="shared" si="6"/>
        <v>9.8915343519142843E-2</v>
      </c>
      <c r="G63" s="156">
        <f t="shared" si="6"/>
        <v>8.7469219197393297E-2</v>
      </c>
      <c r="H63" s="156">
        <f t="shared" si="6"/>
        <v>6.3520200901100526E-2</v>
      </c>
      <c r="I63" s="156">
        <f t="shared" si="6"/>
        <v>0.36775319842256876</v>
      </c>
      <c r="J63" s="156">
        <f t="shared" si="6"/>
        <v>0.10242227292994008</v>
      </c>
      <c r="K63" s="87"/>
    </row>
    <row r="64" spans="1:11" x14ac:dyDescent="0.2">
      <c r="A64" s="104" t="s">
        <v>208</v>
      </c>
      <c r="B64" s="156">
        <f t="shared" si="6"/>
        <v>9.3606304295240833E-2</v>
      </c>
      <c r="C64" s="156">
        <f t="shared" si="6"/>
        <v>7.0089076575526266E-2</v>
      </c>
      <c r="D64" s="156">
        <f t="shared" si="6"/>
        <v>9.3818241614999163E-3</v>
      </c>
      <c r="E64" s="156">
        <f t="shared" si="6"/>
        <v>3.8110406808666481E-3</v>
      </c>
      <c r="F64" s="156">
        <f t="shared" si="6"/>
        <v>8.987971544304604E-3</v>
      </c>
      <c r="G64" s="156">
        <f t="shared" si="6"/>
        <v>4.8312697141318958E-2</v>
      </c>
      <c r="H64" s="156">
        <f t="shared" si="6"/>
        <v>8.8558977767929689E-2</v>
      </c>
      <c r="I64" s="156">
        <f t="shared" si="6"/>
        <v>2.9360537203075163E-2</v>
      </c>
      <c r="J64" s="156">
        <f t="shared" si="6"/>
        <v>5.280286791643822E-2</v>
      </c>
      <c r="K64" s="87"/>
    </row>
    <row r="65" spans="1:11" x14ac:dyDescent="0.2">
      <c r="A65" s="104" t="s">
        <v>209</v>
      </c>
      <c r="B65" s="156">
        <f t="shared" si="6"/>
        <v>0.18078022010994466</v>
      </c>
      <c r="C65" s="156">
        <f t="shared" si="6"/>
        <v>0.20707425852108652</v>
      </c>
      <c r="D65" s="156">
        <f t="shared" si="6"/>
        <v>0.26750060730709302</v>
      </c>
      <c r="E65" s="156">
        <f t="shared" si="6"/>
        <v>0.12124228529282068</v>
      </c>
      <c r="F65" s="156">
        <f t="shared" si="6"/>
        <v>7.5620961046565238E-2</v>
      </c>
      <c r="G65" s="156">
        <f t="shared" si="6"/>
        <v>0.2054590184977772</v>
      </c>
      <c r="H65" s="156">
        <f t="shared" si="6"/>
        <v>0.10303567471748283</v>
      </c>
      <c r="I65" s="156">
        <f t="shared" si="6"/>
        <v>1.9656629671167079E-2</v>
      </c>
      <c r="J65" s="156">
        <f t="shared" si="6"/>
        <v>0.18838203214739058</v>
      </c>
      <c r="K65" s="87"/>
    </row>
    <row r="66" spans="1:11" x14ac:dyDescent="0.2">
      <c r="A66" s="104" t="s">
        <v>210</v>
      </c>
      <c r="B66" s="156">
        <f t="shared" si="6"/>
        <v>2.5803955267105553E-2</v>
      </c>
      <c r="C66" s="156" t="s">
        <v>222</v>
      </c>
      <c r="D66" s="156">
        <f t="shared" si="6"/>
        <v>1.4719757367571439E-3</v>
      </c>
      <c r="E66" s="156">
        <f t="shared" si="6"/>
        <v>8.1055714497504198E-3</v>
      </c>
      <c r="F66" s="156">
        <f t="shared" si="6"/>
        <v>4.0317200119875801E-3</v>
      </c>
      <c r="G66" s="156">
        <f t="shared" si="6"/>
        <v>3.4682481646248434E-4</v>
      </c>
      <c r="H66" s="156" t="s">
        <v>222</v>
      </c>
      <c r="I66" s="156">
        <f t="shared" si="6"/>
        <v>0.12863896140558059</v>
      </c>
      <c r="J66" s="156">
        <f t="shared" si="6"/>
        <v>9.1169441824834434E-3</v>
      </c>
      <c r="K66" s="87"/>
    </row>
    <row r="67" spans="1:11" x14ac:dyDescent="0.2">
      <c r="A67" s="104" t="s">
        <v>211</v>
      </c>
      <c r="B67" s="156">
        <f t="shared" si="6"/>
        <v>5.9532136338889347E-2</v>
      </c>
      <c r="C67" s="156">
        <f t="shared" si="6"/>
        <v>0.11834235403946558</v>
      </c>
      <c r="D67" s="156">
        <f t="shared" si="6"/>
        <v>0.14292723757428694</v>
      </c>
      <c r="E67" s="156">
        <f t="shared" si="6"/>
        <v>0.10112055926494418</v>
      </c>
      <c r="F67" s="156">
        <f t="shared" si="6"/>
        <v>6.2925332129834421E-2</v>
      </c>
      <c r="G67" s="156">
        <f t="shared" si="6"/>
        <v>0.12992057239709118</v>
      </c>
      <c r="H67" s="156">
        <f t="shared" si="6"/>
        <v>0.11581357559642515</v>
      </c>
      <c r="I67" s="156">
        <f t="shared" si="6"/>
        <v>0.15551132815097368</v>
      </c>
      <c r="J67" s="156">
        <f t="shared" si="6"/>
        <v>9.9725520268916623E-2</v>
      </c>
      <c r="K67" s="87"/>
    </row>
    <row r="68" spans="1:11" x14ac:dyDescent="0.2">
      <c r="A68" s="104" t="s">
        <v>212</v>
      </c>
      <c r="B68" s="156">
        <f t="shared" si="6"/>
        <v>3.1797348358859799E-2</v>
      </c>
      <c r="C68" s="156">
        <f t="shared" si="6"/>
        <v>3.1279745350838981E-2</v>
      </c>
      <c r="D68" s="156">
        <f t="shared" si="6"/>
        <v>6.0383360767393313E-2</v>
      </c>
      <c r="E68" s="156">
        <f t="shared" si="6"/>
        <v>2.8966752782558721E-2</v>
      </c>
      <c r="F68" s="156">
        <f t="shared" si="6"/>
        <v>3.695266785485278E-2</v>
      </c>
      <c r="G68" s="156">
        <f t="shared" si="6"/>
        <v>2.4797973579370549E-2</v>
      </c>
      <c r="H68" s="156">
        <f t="shared" si="6"/>
        <v>3.0504468572272694E-2</v>
      </c>
      <c r="I68" s="156">
        <f t="shared" si="6"/>
        <v>6.4443892982827572E-2</v>
      </c>
      <c r="J68" s="156">
        <f t="shared" si="6"/>
        <v>3.7447464513898326E-2</v>
      </c>
      <c r="K68" s="87"/>
    </row>
    <row r="69" spans="1:11" x14ac:dyDescent="0.2">
      <c r="A69" s="104" t="s">
        <v>213</v>
      </c>
      <c r="B69" s="156">
        <f t="shared" ref="B69:J70" si="7">B31/B$36</f>
        <v>0.14222681826195954</v>
      </c>
      <c r="C69" s="156">
        <f t="shared" si="7"/>
        <v>7.543081999614383E-2</v>
      </c>
      <c r="D69" s="156">
        <f t="shared" si="7"/>
        <v>0.20850834068154153</v>
      </c>
      <c r="E69" s="156">
        <f t="shared" si="7"/>
        <v>0.22075594986053262</v>
      </c>
      <c r="F69" s="156">
        <f t="shared" si="7"/>
        <v>0.18705083956137883</v>
      </c>
      <c r="G69" s="156">
        <f t="shared" si="7"/>
        <v>0.14219817093454559</v>
      </c>
      <c r="H69" s="156">
        <f t="shared" si="7"/>
        <v>0.18745845306152598</v>
      </c>
      <c r="I69" s="156">
        <f t="shared" si="7"/>
        <v>0.32719583170658345</v>
      </c>
      <c r="J69" s="156">
        <f t="shared" si="7"/>
        <v>0.14751819314122946</v>
      </c>
      <c r="K69" s="87"/>
    </row>
    <row r="70" spans="1:11" x14ac:dyDescent="0.2">
      <c r="A70" s="125" t="s">
        <v>214</v>
      </c>
      <c r="B70" s="58">
        <f t="shared" si="7"/>
        <v>0.28507120677544562</v>
      </c>
      <c r="C70" s="58" t="s">
        <v>222</v>
      </c>
      <c r="D70" s="58">
        <f t="shared" si="7"/>
        <v>0.24344215857396978</v>
      </c>
      <c r="E70" s="58">
        <f t="shared" si="7"/>
        <v>0.29868320046618352</v>
      </c>
      <c r="F70" s="58">
        <f t="shared" si="7"/>
        <v>0.17822489966091754</v>
      </c>
      <c r="G70" s="58">
        <f t="shared" si="7"/>
        <v>0.24877744195837942</v>
      </c>
      <c r="H70" s="58">
        <f t="shared" si="7"/>
        <v>0.21715045424329715</v>
      </c>
      <c r="I70" s="58">
        <f t="shared" si="7"/>
        <v>0.31873602632314657</v>
      </c>
      <c r="J70" s="58">
        <f t="shared" si="7"/>
        <v>0.18055601991583228</v>
      </c>
      <c r="K70" s="87"/>
    </row>
    <row r="71" spans="1:11" x14ac:dyDescent="0.2">
      <c r="A71" s="104"/>
      <c r="B71" s="93"/>
      <c r="C71" s="93"/>
      <c r="D71" s="93"/>
      <c r="E71" s="93"/>
      <c r="F71" s="93"/>
      <c r="G71" s="93"/>
      <c r="H71" s="93"/>
      <c r="I71" s="93"/>
      <c r="J71" s="70"/>
      <c r="K71" s="87"/>
    </row>
    <row r="72" spans="1:11" x14ac:dyDescent="0.2">
      <c r="A72" s="30" t="s">
        <v>252</v>
      </c>
      <c r="B72" s="180"/>
      <c r="C72" s="180"/>
      <c r="D72" s="180"/>
      <c r="E72" s="180"/>
      <c r="F72" s="180"/>
      <c r="G72" s="180"/>
      <c r="H72" s="180"/>
      <c r="I72" s="180"/>
      <c r="J72" s="180"/>
      <c r="K72" s="87"/>
    </row>
    <row r="73" spans="1:11" x14ac:dyDescent="0.2">
      <c r="A73" s="303" t="s">
        <v>575</v>
      </c>
      <c r="B73" s="180"/>
      <c r="C73" s="180"/>
      <c r="D73" s="180"/>
      <c r="E73" s="180"/>
      <c r="F73" s="180"/>
      <c r="G73" s="180"/>
      <c r="H73" s="180"/>
      <c r="I73" s="180"/>
      <c r="J73" s="180"/>
      <c r="K73" s="87"/>
    </row>
    <row r="74" spans="1:11" x14ac:dyDescent="0.2">
      <c r="A74" s="195" t="s">
        <v>304</v>
      </c>
      <c r="B74" s="195"/>
      <c r="C74" s="195"/>
      <c r="D74" s="195"/>
      <c r="E74" s="195"/>
      <c r="F74" s="180"/>
      <c r="G74" s="180"/>
      <c r="H74" s="180"/>
      <c r="I74" s="180"/>
      <c r="J74" s="180"/>
      <c r="K74" s="87"/>
    </row>
    <row r="75" spans="1:11" x14ac:dyDescent="0.2">
      <c r="A75" s="195" t="s">
        <v>464</v>
      </c>
      <c r="B75" s="195"/>
      <c r="C75" s="195"/>
      <c r="D75" s="195"/>
      <c r="E75" s="195"/>
      <c r="F75" s="180"/>
      <c r="G75" s="180"/>
      <c r="H75" s="180"/>
      <c r="I75" s="180"/>
      <c r="J75" s="180"/>
      <c r="K75" s="87"/>
    </row>
    <row r="76" spans="1:11" ht="12.75" customHeight="1" x14ac:dyDescent="0.2">
      <c r="A76" s="347" t="s">
        <v>579</v>
      </c>
      <c r="B76" s="348"/>
      <c r="C76" s="348"/>
      <c r="D76" s="348"/>
      <c r="E76" s="348"/>
      <c r="F76" s="348"/>
      <c r="G76" s="348"/>
      <c r="H76" s="348"/>
      <c r="I76" s="348"/>
      <c r="J76" s="348"/>
      <c r="K76" s="87"/>
    </row>
    <row r="77" spans="1:11" ht="12.75" customHeight="1" x14ac:dyDescent="0.2">
      <c r="A77" s="306" t="s">
        <v>580</v>
      </c>
      <c r="B77" s="302"/>
      <c r="C77" s="302"/>
      <c r="D77" s="302"/>
      <c r="E77" s="302"/>
      <c r="F77" s="302"/>
      <c r="G77" s="302"/>
      <c r="H77" s="302"/>
      <c r="I77" s="302"/>
      <c r="J77" s="302"/>
      <c r="K77" s="87"/>
    </row>
    <row r="78" spans="1:11" x14ac:dyDescent="0.2">
      <c r="A78" s="196" t="s">
        <v>459</v>
      </c>
      <c r="B78" s="180"/>
      <c r="C78" s="180"/>
      <c r="D78" s="180"/>
      <c r="E78" s="180"/>
      <c r="F78" s="180"/>
      <c r="G78" s="180"/>
      <c r="H78" s="180"/>
      <c r="I78" s="180"/>
      <c r="J78" s="180"/>
      <c r="K78" s="87"/>
    </row>
    <row r="79" spans="1:11" x14ac:dyDescent="0.2">
      <c r="A79" s="176"/>
      <c r="B79" s="180"/>
      <c r="C79" s="180"/>
      <c r="D79" s="180"/>
      <c r="E79" s="180"/>
      <c r="F79" s="180"/>
      <c r="G79" s="180"/>
      <c r="H79" s="180"/>
      <c r="I79" s="180"/>
      <c r="J79" s="180"/>
      <c r="K79" s="87"/>
    </row>
    <row r="80" spans="1:11" x14ac:dyDescent="0.2">
      <c r="A80" s="162" t="s">
        <v>7</v>
      </c>
      <c r="B80" s="180"/>
      <c r="C80" s="180"/>
      <c r="D80" s="180"/>
      <c r="E80" s="180"/>
      <c r="F80" s="180"/>
      <c r="G80" s="180"/>
      <c r="H80" s="180"/>
      <c r="I80" s="180"/>
      <c r="J80" s="180"/>
      <c r="K80" s="87"/>
    </row>
    <row r="81" spans="1:11" x14ac:dyDescent="0.2">
      <c r="A81" s="30" t="s">
        <v>503</v>
      </c>
      <c r="B81" s="180"/>
      <c r="C81" s="180"/>
      <c r="D81" s="180"/>
      <c r="E81" s="180"/>
      <c r="F81" s="180"/>
      <c r="G81" s="180"/>
      <c r="H81" s="180"/>
      <c r="I81" s="180"/>
      <c r="J81" s="180"/>
      <c r="K81" s="87"/>
    </row>
    <row r="82" spans="1:11" x14ac:dyDescent="0.2">
      <c r="A82" s="30" t="s">
        <v>504</v>
      </c>
      <c r="B82" s="180"/>
      <c r="C82" s="180"/>
      <c r="D82" s="180"/>
      <c r="E82" s="180"/>
      <c r="F82" s="180"/>
      <c r="G82" s="180"/>
      <c r="H82" s="180"/>
      <c r="I82" s="180"/>
      <c r="J82" s="180"/>
      <c r="K82" s="87"/>
    </row>
    <row r="90" spans="1:11" x14ac:dyDescent="0.2">
      <c r="A90" s="69"/>
    </row>
    <row r="91" spans="1:11" x14ac:dyDescent="0.2">
      <c r="A91" s="69"/>
      <c r="B91" s="103"/>
      <c r="C91" s="103"/>
      <c r="D91" s="103"/>
      <c r="E91" s="103"/>
      <c r="F91" s="103"/>
      <c r="G91" s="103"/>
      <c r="H91" s="103"/>
      <c r="I91" s="103"/>
      <c r="J91" s="106"/>
    </row>
    <row r="93" spans="1:11" x14ac:dyDescent="0.2">
      <c r="A93" s="10"/>
      <c r="B93" s="10"/>
      <c r="C93" s="10"/>
      <c r="D93" s="10"/>
      <c r="E93" s="10"/>
      <c r="F93" s="10"/>
      <c r="G93" s="10"/>
      <c r="H93" s="10"/>
      <c r="I93" s="10"/>
      <c r="J93" s="10"/>
    </row>
    <row r="94" spans="1:11" x14ac:dyDescent="0.2">
      <c r="A94" s="10"/>
      <c r="B94" s="10"/>
      <c r="C94" s="10"/>
      <c r="D94" s="10"/>
      <c r="E94" s="10"/>
      <c r="F94" s="10"/>
      <c r="G94" s="10"/>
      <c r="H94" s="10"/>
      <c r="I94" s="10"/>
      <c r="J94" s="10"/>
    </row>
  </sheetData>
  <mergeCells count="5">
    <mergeCell ref="A76:J76"/>
    <mergeCell ref="A1:J1"/>
    <mergeCell ref="B4:J4"/>
    <mergeCell ref="B35:J35"/>
    <mergeCell ref="B42:J42"/>
  </mergeCells>
  <phoneticPr fontId="2" type="noConversion"/>
  <pageMargins left="0.55000000000000004" right="0.17" top="0.52" bottom="4.87" header="0.35" footer="0.5"/>
  <pageSetup paperSize="9" scale="63" fitToHeight="2" orientation="portrait" r:id="rId1"/>
  <headerFooter alignWithMargins="0"/>
  <rowBreaks count="1" manualBreakCount="1">
    <brk id="38"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indexed="42"/>
  </sheetPr>
  <dimension ref="A1:M51"/>
  <sheetViews>
    <sheetView workbookViewId="0">
      <selection activeCell="A2" sqref="A2"/>
    </sheetView>
  </sheetViews>
  <sheetFormatPr defaultRowHeight="12.75" x14ac:dyDescent="0.2"/>
  <cols>
    <col min="1" max="1" width="5.5703125" style="127" customWidth="1"/>
    <col min="2" max="3" width="11.5703125" style="127" customWidth="1"/>
    <col min="4" max="16384" width="9.140625" style="127"/>
  </cols>
  <sheetData>
    <row r="1" spans="1:13" ht="20.25" x14ac:dyDescent="0.3">
      <c r="A1" s="143" t="s">
        <v>409</v>
      </c>
    </row>
    <row r="2" spans="1:13" ht="15" customHeight="1" x14ac:dyDescent="0.2">
      <c r="A2" s="127" t="s">
        <v>407</v>
      </c>
    </row>
    <row r="3" spans="1:13" ht="41.25" customHeight="1" x14ac:dyDescent="0.2">
      <c r="A3" s="328" t="s">
        <v>585</v>
      </c>
      <c r="B3" s="329"/>
      <c r="C3" s="329"/>
      <c r="D3" s="329"/>
      <c r="E3" s="329"/>
      <c r="F3" s="329"/>
      <c r="G3" s="329"/>
      <c r="H3" s="329"/>
      <c r="I3" s="329"/>
    </row>
    <row r="4" spans="1:13" ht="15" customHeight="1" x14ac:dyDescent="0.2">
      <c r="A4" s="129"/>
      <c r="B4" s="129"/>
      <c r="C4" s="129"/>
      <c r="D4" s="129"/>
      <c r="E4" s="129"/>
      <c r="F4" s="129"/>
      <c r="G4" s="129"/>
      <c r="H4" s="129"/>
      <c r="I4" s="129"/>
    </row>
    <row r="5" spans="1:13" ht="18" x14ac:dyDescent="0.2">
      <c r="A5" s="135" t="s">
        <v>30</v>
      </c>
      <c r="B5" s="129"/>
      <c r="C5" s="129"/>
      <c r="D5" s="129"/>
      <c r="E5" s="129"/>
      <c r="F5" s="129"/>
      <c r="G5" s="129"/>
      <c r="H5" s="129"/>
      <c r="I5" s="129"/>
    </row>
    <row r="6" spans="1:13" ht="42" customHeight="1" x14ac:dyDescent="0.2">
      <c r="A6" s="329" t="s">
        <v>29</v>
      </c>
      <c r="B6" s="329"/>
      <c r="C6" s="329"/>
      <c r="D6" s="329"/>
      <c r="E6" s="329"/>
      <c r="F6" s="329"/>
      <c r="G6" s="329"/>
      <c r="H6" s="329"/>
      <c r="I6" s="329"/>
    </row>
    <row r="7" spans="1:13" ht="15" customHeight="1" x14ac:dyDescent="0.2">
      <c r="A7" s="129"/>
      <c r="B7" s="129"/>
      <c r="C7" s="129"/>
      <c r="D7" s="129"/>
      <c r="E7" s="129"/>
      <c r="F7" s="129"/>
      <c r="G7" s="129"/>
      <c r="H7" s="129"/>
      <c r="I7" s="129"/>
    </row>
    <row r="8" spans="1:13" ht="18" x14ac:dyDescent="0.25">
      <c r="A8" s="131" t="s">
        <v>31</v>
      </c>
      <c r="B8" s="134"/>
      <c r="C8" s="134"/>
      <c r="D8" s="134"/>
      <c r="E8" s="134"/>
      <c r="F8" s="134"/>
      <c r="G8" s="134"/>
      <c r="H8" s="134"/>
      <c r="I8" s="134"/>
      <c r="J8" s="133"/>
      <c r="K8" s="133"/>
      <c r="L8" s="133"/>
      <c r="M8" s="133"/>
    </row>
    <row r="9" spans="1:13" ht="54.75" customHeight="1" x14ac:dyDescent="0.2">
      <c r="A9" s="329" t="s">
        <v>32</v>
      </c>
      <c r="B9" s="329"/>
      <c r="C9" s="329"/>
      <c r="D9" s="329"/>
      <c r="E9" s="329"/>
      <c r="F9" s="329"/>
      <c r="G9" s="329"/>
      <c r="H9" s="329"/>
      <c r="I9" s="329"/>
      <c r="J9" s="133"/>
      <c r="K9" s="133"/>
      <c r="L9" s="133"/>
      <c r="M9" s="133"/>
    </row>
    <row r="10" spans="1:13" ht="19.5" customHeight="1" x14ac:dyDescent="0.2">
      <c r="A10" s="261" t="s">
        <v>33</v>
      </c>
      <c r="B10" s="134"/>
      <c r="C10" s="134"/>
      <c r="D10" s="134"/>
      <c r="E10" s="134"/>
      <c r="F10" s="134"/>
      <c r="G10" s="134"/>
      <c r="H10" s="134"/>
      <c r="I10" s="134"/>
      <c r="J10" s="133"/>
      <c r="K10" s="133"/>
      <c r="L10" s="133"/>
      <c r="M10" s="133"/>
    </row>
    <row r="11" spans="1:13" ht="28.5" customHeight="1" x14ac:dyDescent="0.2">
      <c r="A11" s="324" t="s">
        <v>105</v>
      </c>
      <c r="B11" s="330" t="s">
        <v>34</v>
      </c>
      <c r="C11" s="330"/>
      <c r="D11" s="330"/>
      <c r="E11" s="330"/>
      <c r="F11" s="330"/>
      <c r="G11" s="330"/>
      <c r="H11" s="330"/>
      <c r="I11" s="330"/>
      <c r="J11" s="133"/>
      <c r="K11" s="133"/>
      <c r="L11" s="133"/>
      <c r="M11" s="133"/>
    </row>
    <row r="12" spans="1:13" ht="28.5" customHeight="1" x14ac:dyDescent="0.2">
      <c r="A12" s="324" t="s">
        <v>105</v>
      </c>
      <c r="B12" s="330" t="s">
        <v>36</v>
      </c>
      <c r="C12" s="330"/>
      <c r="D12" s="330"/>
      <c r="E12" s="330"/>
      <c r="F12" s="330"/>
      <c r="G12" s="330"/>
      <c r="H12" s="330"/>
      <c r="I12" s="330"/>
      <c r="J12" s="133"/>
      <c r="K12" s="133"/>
      <c r="L12" s="133"/>
      <c r="M12" s="133"/>
    </row>
    <row r="13" spans="1:13" ht="27.75" customHeight="1" x14ac:dyDescent="0.2">
      <c r="A13" s="324" t="s">
        <v>105</v>
      </c>
      <c r="B13" s="330" t="s">
        <v>35</v>
      </c>
      <c r="C13" s="330"/>
      <c r="D13" s="330"/>
      <c r="E13" s="330"/>
      <c r="F13" s="330"/>
      <c r="G13" s="330"/>
      <c r="H13" s="330"/>
      <c r="I13" s="330"/>
      <c r="J13" s="133"/>
      <c r="K13" s="133"/>
      <c r="L13" s="133"/>
      <c r="M13" s="133"/>
    </row>
    <row r="14" spans="1:13" ht="117.75" customHeight="1" x14ac:dyDescent="0.2">
      <c r="A14" s="328" t="s">
        <v>584</v>
      </c>
      <c r="B14" s="329"/>
      <c r="C14" s="329"/>
      <c r="D14" s="329"/>
      <c r="E14" s="329"/>
      <c r="F14" s="329"/>
      <c r="G14" s="329"/>
      <c r="H14" s="329"/>
      <c r="I14" s="329"/>
      <c r="J14" s="133"/>
      <c r="K14" s="133"/>
      <c r="L14" s="133"/>
      <c r="M14" s="133"/>
    </row>
    <row r="15" spans="1:13" ht="15" customHeight="1" x14ac:dyDescent="0.2">
      <c r="A15" s="132"/>
      <c r="B15" s="132"/>
      <c r="C15" s="132"/>
      <c r="D15" s="132"/>
      <c r="E15" s="132"/>
      <c r="F15" s="132"/>
      <c r="G15" s="132"/>
      <c r="H15" s="132"/>
      <c r="I15" s="132"/>
      <c r="J15" s="133"/>
      <c r="K15" s="133"/>
      <c r="L15" s="133"/>
      <c r="M15" s="133"/>
    </row>
    <row r="16" spans="1:13" ht="18" x14ac:dyDescent="0.25">
      <c r="A16" s="131" t="s">
        <v>38</v>
      </c>
      <c r="B16" s="132"/>
      <c r="C16" s="132"/>
      <c r="D16" s="132"/>
      <c r="E16" s="132"/>
      <c r="F16" s="132"/>
      <c r="G16" s="132"/>
      <c r="H16" s="132"/>
      <c r="I16" s="132"/>
      <c r="J16" s="133"/>
      <c r="K16" s="133"/>
      <c r="L16" s="133"/>
      <c r="M16" s="133"/>
    </row>
    <row r="17" spans="1:13" ht="54" customHeight="1" x14ac:dyDescent="0.2">
      <c r="A17" s="329" t="s">
        <v>39</v>
      </c>
      <c r="B17" s="329"/>
      <c r="C17" s="329"/>
      <c r="D17" s="329"/>
      <c r="E17" s="329"/>
      <c r="F17" s="329"/>
      <c r="G17" s="329"/>
      <c r="H17" s="329"/>
      <c r="I17" s="329"/>
      <c r="J17" s="133"/>
      <c r="K17" s="133"/>
      <c r="L17" s="133"/>
      <c r="M17" s="133"/>
    </row>
    <row r="18" spans="1:13" ht="15" customHeight="1" x14ac:dyDescent="0.2">
      <c r="A18" s="133"/>
      <c r="B18" s="133"/>
      <c r="C18" s="133"/>
      <c r="D18" s="133"/>
      <c r="E18" s="133"/>
      <c r="F18" s="133"/>
      <c r="G18" s="133"/>
      <c r="H18" s="133"/>
      <c r="I18" s="133"/>
      <c r="J18" s="133"/>
      <c r="K18" s="133"/>
      <c r="L18" s="133"/>
      <c r="M18" s="133"/>
    </row>
    <row r="19" spans="1:13" ht="18" x14ac:dyDescent="0.25">
      <c r="A19" s="131" t="s">
        <v>411</v>
      </c>
    </row>
    <row r="20" spans="1:13" ht="67.5" customHeight="1" x14ac:dyDescent="0.2">
      <c r="A20" s="329" t="s">
        <v>28</v>
      </c>
      <c r="B20" s="329"/>
      <c r="C20" s="329"/>
      <c r="D20" s="329"/>
      <c r="E20" s="329"/>
      <c r="F20" s="329"/>
      <c r="G20" s="329"/>
      <c r="H20" s="329"/>
      <c r="I20" s="329"/>
    </row>
    <row r="21" spans="1:13" ht="40.5" customHeight="1" x14ac:dyDescent="0.2">
      <c r="A21" s="329" t="s">
        <v>412</v>
      </c>
      <c r="B21" s="329"/>
      <c r="C21" s="329"/>
      <c r="D21" s="329"/>
      <c r="E21" s="329"/>
      <c r="F21" s="329"/>
      <c r="G21" s="329"/>
      <c r="H21" s="329"/>
      <c r="I21" s="329"/>
    </row>
    <row r="22" spans="1:13" ht="15" customHeight="1" x14ac:dyDescent="0.2">
      <c r="A22" s="132"/>
      <c r="B22" s="132"/>
      <c r="C22" s="132"/>
      <c r="D22" s="132"/>
      <c r="E22" s="132"/>
      <c r="F22" s="132"/>
      <c r="G22" s="132"/>
      <c r="H22" s="132"/>
      <c r="I22" s="132"/>
    </row>
    <row r="23" spans="1:13" ht="18" customHeight="1" x14ac:dyDescent="0.25">
      <c r="A23" s="131" t="s">
        <v>587</v>
      </c>
      <c r="B23" s="132"/>
      <c r="C23" s="132"/>
      <c r="D23" s="132"/>
      <c r="E23" s="132"/>
      <c r="F23" s="132"/>
      <c r="G23" s="132"/>
      <c r="H23" s="132"/>
      <c r="I23" s="132"/>
    </row>
    <row r="24" spans="1:13" ht="93.75" customHeight="1" x14ac:dyDescent="0.2">
      <c r="A24" s="328" t="s">
        <v>586</v>
      </c>
      <c r="B24" s="328"/>
      <c r="C24" s="328"/>
      <c r="D24" s="328"/>
      <c r="E24" s="328"/>
      <c r="F24" s="328"/>
      <c r="G24" s="328"/>
      <c r="H24" s="328"/>
      <c r="I24" s="328"/>
    </row>
    <row r="25" spans="1:13" ht="16.5" customHeight="1" x14ac:dyDescent="0.2"/>
    <row r="26" spans="1:13" ht="18" x14ac:dyDescent="0.25">
      <c r="A26" s="131" t="s">
        <v>40</v>
      </c>
    </row>
    <row r="27" spans="1:13" ht="28.5" customHeight="1" x14ac:dyDescent="0.2">
      <c r="A27" s="329" t="s">
        <v>45</v>
      </c>
      <c r="B27" s="329"/>
      <c r="C27" s="329"/>
      <c r="D27" s="329"/>
      <c r="E27" s="329"/>
      <c r="F27" s="329"/>
      <c r="G27" s="329"/>
      <c r="H27" s="329"/>
      <c r="I27" s="329"/>
    </row>
    <row r="28" spans="1:13" ht="16.5" customHeight="1" x14ac:dyDescent="0.2"/>
    <row r="29" spans="1:13" ht="18" x14ac:dyDescent="0.25">
      <c r="A29" s="131" t="s">
        <v>46</v>
      </c>
    </row>
    <row r="30" spans="1:13" ht="55.5" customHeight="1" x14ac:dyDescent="0.2">
      <c r="A30" s="329" t="s">
        <v>48</v>
      </c>
      <c r="B30" s="329"/>
      <c r="C30" s="329"/>
      <c r="D30" s="329"/>
      <c r="E30" s="329"/>
      <c r="F30" s="329"/>
      <c r="G30" s="329"/>
      <c r="H30" s="329"/>
      <c r="I30" s="329"/>
    </row>
    <row r="31" spans="1:13" ht="16.5" customHeight="1" x14ac:dyDescent="0.2"/>
    <row r="32" spans="1:13" ht="18" x14ac:dyDescent="0.25">
      <c r="A32" s="136" t="s">
        <v>49</v>
      </c>
    </row>
    <row r="33" spans="1:9" ht="42.75" customHeight="1" x14ac:dyDescent="0.2">
      <c r="A33" s="328" t="s">
        <v>588</v>
      </c>
      <c r="B33" s="329"/>
      <c r="C33" s="329"/>
      <c r="D33" s="329"/>
      <c r="E33" s="329"/>
      <c r="F33" s="329"/>
      <c r="G33" s="329"/>
      <c r="H33" s="329"/>
      <c r="I33" s="329"/>
    </row>
    <row r="34" spans="1:9" ht="16.5" customHeight="1" x14ac:dyDescent="0.2">
      <c r="A34" s="132"/>
      <c r="B34" s="132"/>
      <c r="C34" s="132"/>
      <c r="D34" s="132"/>
      <c r="E34" s="132"/>
      <c r="F34" s="132"/>
      <c r="G34" s="132"/>
      <c r="H34" s="132"/>
      <c r="I34" s="132"/>
    </row>
    <row r="35" spans="1:9" x14ac:dyDescent="0.2">
      <c r="A35" s="137" t="s">
        <v>59</v>
      </c>
      <c r="B35" s="132"/>
      <c r="C35" s="132"/>
      <c r="D35" s="132"/>
      <c r="E35" s="132"/>
      <c r="F35" s="132"/>
      <c r="G35" s="132"/>
      <c r="H35" s="132"/>
      <c r="I35" s="132"/>
    </row>
    <row r="36" spans="1:9" ht="16.5" customHeight="1" x14ac:dyDescent="0.2"/>
    <row r="37" spans="1:9" ht="18" x14ac:dyDescent="0.25">
      <c r="A37" s="131" t="s">
        <v>355</v>
      </c>
    </row>
    <row r="38" spans="1:9" x14ac:dyDescent="0.2">
      <c r="A38" s="127" t="s">
        <v>356</v>
      </c>
    </row>
    <row r="39" spans="1:9" ht="16.5" customHeight="1" x14ac:dyDescent="0.2"/>
    <row r="40" spans="1:9" x14ac:dyDescent="0.2">
      <c r="A40" s="2" t="s">
        <v>592</v>
      </c>
    </row>
    <row r="41" spans="1:9" x14ac:dyDescent="0.2">
      <c r="A41" s="2" t="s">
        <v>590</v>
      </c>
    </row>
    <row r="42" spans="1:9" x14ac:dyDescent="0.2">
      <c r="A42" s="2" t="s">
        <v>598</v>
      </c>
    </row>
    <row r="43" spans="1:9" x14ac:dyDescent="0.2">
      <c r="A43" s="2" t="s">
        <v>599</v>
      </c>
    </row>
    <row r="45" spans="1:9" x14ac:dyDescent="0.2">
      <c r="A45" s="2" t="s">
        <v>591</v>
      </c>
    </row>
    <row r="46" spans="1:9" ht="14.25" x14ac:dyDescent="0.2">
      <c r="A46" s="128"/>
    </row>
    <row r="47" spans="1:9" ht="18" x14ac:dyDescent="0.25">
      <c r="A47" s="131" t="s">
        <v>357</v>
      </c>
    </row>
    <row r="48" spans="1:9" ht="39" customHeight="1" x14ac:dyDescent="0.2">
      <c r="A48" s="328" t="s">
        <v>593</v>
      </c>
      <c r="B48" s="329"/>
      <c r="C48" s="329"/>
      <c r="D48" s="329"/>
      <c r="E48" s="329"/>
      <c r="F48" s="329"/>
      <c r="G48" s="329"/>
      <c r="H48" s="329"/>
      <c r="I48" s="329"/>
    </row>
    <row r="49" spans="1:9" ht="14.25" x14ac:dyDescent="0.2">
      <c r="A49" s="128"/>
    </row>
    <row r="50" spans="1:9" ht="18" x14ac:dyDescent="0.25">
      <c r="A50" s="131" t="s">
        <v>358</v>
      </c>
    </row>
    <row r="51" spans="1:9" ht="56.25" customHeight="1" x14ac:dyDescent="0.2">
      <c r="A51" s="328" t="s">
        <v>248</v>
      </c>
      <c r="B51" s="329"/>
      <c r="C51" s="329"/>
      <c r="D51" s="329"/>
      <c r="E51" s="329"/>
      <c r="F51" s="329"/>
      <c r="G51" s="329"/>
      <c r="H51" s="329"/>
      <c r="I51" s="329"/>
    </row>
  </sheetData>
  <mergeCells count="16">
    <mergeCell ref="A51:I51"/>
    <mergeCell ref="A30:I30"/>
    <mergeCell ref="A33:I33"/>
    <mergeCell ref="A3:I3"/>
    <mergeCell ref="A20:I20"/>
    <mergeCell ref="A21:I21"/>
    <mergeCell ref="A6:I6"/>
    <mergeCell ref="A9:I9"/>
    <mergeCell ref="B11:I11"/>
    <mergeCell ref="B12:I12"/>
    <mergeCell ref="B13:I13"/>
    <mergeCell ref="A14:I14"/>
    <mergeCell ref="A17:I17"/>
    <mergeCell ref="A27:I27"/>
    <mergeCell ref="A48:I48"/>
    <mergeCell ref="A24:I24"/>
  </mergeCells>
  <phoneticPr fontId="2" type="noConversion"/>
  <pageMargins left="0.74803149606299213" right="0.74803149606299213" top="0.98425196850393704" bottom="0.94488188976377963" header="0.51181102362204722" footer="0.51181102362204722"/>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66"/>
  <sheetViews>
    <sheetView workbookViewId="0">
      <selection activeCell="A2" sqref="A2"/>
    </sheetView>
  </sheetViews>
  <sheetFormatPr defaultRowHeight="12.75" x14ac:dyDescent="0.2"/>
  <cols>
    <col min="1" max="1" width="26" style="10" customWidth="1"/>
    <col min="2" max="2" width="12.7109375" style="11" customWidth="1"/>
    <col min="3" max="10" width="8.7109375" style="12" customWidth="1"/>
    <col min="11" max="11" width="12" style="12" customWidth="1"/>
    <col min="12" max="12" width="9.140625" style="10"/>
    <col min="13" max="13" width="35.42578125" style="10" customWidth="1"/>
    <col min="14" max="16384" width="9.140625" style="10"/>
  </cols>
  <sheetData>
    <row r="1" spans="1:12" s="18" customFormat="1" ht="15" x14ac:dyDescent="0.25">
      <c r="A1" s="346" t="s">
        <v>561</v>
      </c>
      <c r="B1" s="346"/>
      <c r="C1" s="346"/>
      <c r="D1" s="346"/>
      <c r="E1" s="346"/>
      <c r="F1" s="346"/>
      <c r="G1" s="346"/>
      <c r="H1" s="346"/>
      <c r="I1" s="346"/>
      <c r="J1" s="346"/>
      <c r="K1" s="346"/>
      <c r="L1" s="177"/>
    </row>
    <row r="2" spans="1:12" s="18" customFormat="1" x14ac:dyDescent="0.2">
      <c r="A2" s="177"/>
      <c r="B2" s="178"/>
      <c r="C2" s="198"/>
      <c r="D2" s="198"/>
      <c r="E2" s="198"/>
      <c r="F2" s="198"/>
      <c r="G2" s="198"/>
      <c r="H2" s="198"/>
      <c r="I2" s="198"/>
      <c r="J2" s="198"/>
      <c r="K2" s="198"/>
      <c r="L2" s="177"/>
    </row>
    <row r="3" spans="1:12" x14ac:dyDescent="0.2">
      <c r="A3" s="87"/>
      <c r="B3" s="178"/>
      <c r="C3" s="79" t="s">
        <v>106</v>
      </c>
      <c r="D3" s="79" t="s">
        <v>254</v>
      </c>
      <c r="E3" s="79" t="s">
        <v>255</v>
      </c>
      <c r="F3" s="79" t="s">
        <v>123</v>
      </c>
      <c r="G3" s="79" t="s">
        <v>122</v>
      </c>
      <c r="H3" s="79" t="s">
        <v>256</v>
      </c>
      <c r="I3" s="79" t="s">
        <v>125</v>
      </c>
      <c r="J3" s="79" t="s">
        <v>124</v>
      </c>
      <c r="K3" s="79" t="s">
        <v>257</v>
      </c>
      <c r="L3" s="87"/>
    </row>
    <row r="4" spans="1:12" ht="18" customHeight="1" x14ac:dyDescent="0.2">
      <c r="A4" s="85" t="s">
        <v>216</v>
      </c>
      <c r="B4" s="257" t="s">
        <v>72</v>
      </c>
      <c r="C4" s="344" t="s">
        <v>312</v>
      </c>
      <c r="D4" s="344"/>
      <c r="E4" s="344"/>
      <c r="F4" s="344"/>
      <c r="G4" s="344"/>
      <c r="H4" s="344"/>
      <c r="I4" s="344"/>
      <c r="J4" s="344"/>
      <c r="K4" s="344"/>
      <c r="L4" s="87"/>
    </row>
    <row r="5" spans="1:12" x14ac:dyDescent="0.2">
      <c r="A5" s="104" t="s">
        <v>188</v>
      </c>
      <c r="B5" s="179" t="s">
        <v>217</v>
      </c>
      <c r="C5" s="295">
        <v>87929.000107</v>
      </c>
      <c r="D5" s="295">
        <v>552258.00023799995</v>
      </c>
      <c r="E5" s="295">
        <v>149157.00015499999</v>
      </c>
      <c r="F5" s="295">
        <v>4527</v>
      </c>
      <c r="G5" s="295">
        <v>27078.999986999999</v>
      </c>
      <c r="H5" s="295">
        <v>6381.0000200000004</v>
      </c>
      <c r="I5" s="295">
        <v>8798</v>
      </c>
      <c r="J5" s="295">
        <v>19</v>
      </c>
      <c r="K5" s="295">
        <v>836148.00050700002</v>
      </c>
      <c r="L5" s="199"/>
    </row>
    <row r="6" spans="1:12" x14ac:dyDescent="0.2">
      <c r="A6" s="104" t="s">
        <v>189</v>
      </c>
      <c r="B6" s="179" t="s">
        <v>217</v>
      </c>
      <c r="C6" s="295">
        <v>78875.000071999995</v>
      </c>
      <c r="D6" s="295">
        <v>172101.00010199999</v>
      </c>
      <c r="E6" s="295">
        <v>282940.00027999998</v>
      </c>
      <c r="F6" s="295">
        <v>38014.000016999998</v>
      </c>
      <c r="G6" s="295">
        <v>25104</v>
      </c>
      <c r="H6" s="295">
        <v>3822.0000140000002</v>
      </c>
      <c r="I6" s="295">
        <v>6658</v>
      </c>
      <c r="J6" s="295">
        <v>16</v>
      </c>
      <c r="K6" s="295">
        <v>607530.00048499997</v>
      </c>
      <c r="L6" s="87"/>
    </row>
    <row r="7" spans="1:12" x14ac:dyDescent="0.2">
      <c r="A7" s="104" t="s">
        <v>190</v>
      </c>
      <c r="B7" s="179" t="s">
        <v>217</v>
      </c>
      <c r="C7" s="295">
        <v>269549.00066199998</v>
      </c>
      <c r="D7" s="295">
        <v>384069.00019499997</v>
      </c>
      <c r="E7" s="295">
        <v>81726.000432000001</v>
      </c>
      <c r="F7" s="295">
        <v>125721.00006999999</v>
      </c>
      <c r="G7" s="295">
        <v>110434.000052</v>
      </c>
      <c r="H7" s="295">
        <v>26260.000102999998</v>
      </c>
      <c r="I7" s="295">
        <v>836</v>
      </c>
      <c r="J7" s="295">
        <v>7441.0000620000001</v>
      </c>
      <c r="K7" s="295">
        <v>1006036.001576</v>
      </c>
      <c r="L7" s="87"/>
    </row>
    <row r="8" spans="1:12" x14ac:dyDescent="0.2">
      <c r="A8" s="104" t="s">
        <v>193</v>
      </c>
      <c r="B8" s="179" t="s">
        <v>217</v>
      </c>
      <c r="C8" s="295">
        <v>98198.000127000007</v>
      </c>
      <c r="D8" s="295">
        <v>6469.0000019999998</v>
      </c>
      <c r="E8" s="295">
        <v>79914.000350999995</v>
      </c>
      <c r="F8" s="295">
        <v>54366.000137000003</v>
      </c>
      <c r="G8" s="295">
        <v>95149.999997999999</v>
      </c>
      <c r="H8" s="295">
        <v>12157.000024000001</v>
      </c>
      <c r="I8" s="295">
        <v>9071</v>
      </c>
      <c r="J8" s="295">
        <v>9732.0000220000002</v>
      </c>
      <c r="K8" s="295">
        <v>365057.00066099997</v>
      </c>
      <c r="L8" s="87"/>
    </row>
    <row r="9" spans="1:12" x14ac:dyDescent="0.2">
      <c r="A9" s="104" t="s">
        <v>194</v>
      </c>
      <c r="B9" s="179" t="s">
        <v>217</v>
      </c>
      <c r="C9" s="295">
        <v>63880.000033999997</v>
      </c>
      <c r="D9" s="295">
        <v>6443.0000010000003</v>
      </c>
      <c r="E9" s="295">
        <v>41797.000061999999</v>
      </c>
      <c r="F9" s="295">
        <v>18979.000005000002</v>
      </c>
      <c r="G9" s="295">
        <v>95879.000025999994</v>
      </c>
      <c r="H9" s="295">
        <v>2804.0000030000001</v>
      </c>
      <c r="I9" s="295">
        <v>2911</v>
      </c>
      <c r="J9" s="295">
        <v>3165.0000209999998</v>
      </c>
      <c r="K9" s="295">
        <v>235858.00015199999</v>
      </c>
      <c r="L9" s="87"/>
    </row>
    <row r="10" spans="1:12" x14ac:dyDescent="0.2">
      <c r="A10" s="104" t="s">
        <v>191</v>
      </c>
      <c r="B10" s="179" t="s">
        <v>217</v>
      </c>
      <c r="C10" s="295">
        <v>308169.00015099999</v>
      </c>
      <c r="D10" s="295">
        <v>146418.000007</v>
      </c>
      <c r="E10" s="295">
        <v>60366.000125999999</v>
      </c>
      <c r="F10" s="295">
        <v>193</v>
      </c>
      <c r="G10" s="295">
        <v>60069.000009000003</v>
      </c>
      <c r="H10" s="295">
        <v>13867.000016</v>
      </c>
      <c r="I10" s="295">
        <v>42139.000001</v>
      </c>
      <c r="J10" s="295">
        <v>7789.0000579999996</v>
      </c>
      <c r="K10" s="295">
        <v>639010.00036799989</v>
      </c>
      <c r="L10" s="87"/>
    </row>
    <row r="11" spans="1:12" x14ac:dyDescent="0.2">
      <c r="A11" s="104" t="s">
        <v>192</v>
      </c>
      <c r="B11" s="179" t="s">
        <v>217</v>
      </c>
      <c r="C11" s="295">
        <v>3710034.0002279999</v>
      </c>
      <c r="D11" s="295">
        <v>3681958.0001090001</v>
      </c>
      <c r="E11" s="295">
        <v>3225305.0001619998</v>
      </c>
      <c r="F11" s="295">
        <v>1783448.000057</v>
      </c>
      <c r="G11" s="295">
        <v>1138175.0000120001</v>
      </c>
      <c r="H11" s="295">
        <v>337973.00002799998</v>
      </c>
      <c r="I11" s="295">
        <v>134590.99999899999</v>
      </c>
      <c r="J11" s="295">
        <v>42402.000017999999</v>
      </c>
      <c r="K11" s="295">
        <v>14053886.000612998</v>
      </c>
      <c r="L11" s="87"/>
    </row>
    <row r="12" spans="1:12" x14ac:dyDescent="0.2">
      <c r="A12" s="104" t="s">
        <v>215</v>
      </c>
      <c r="B12" s="179" t="s">
        <v>217</v>
      </c>
      <c r="C12" s="295">
        <v>216178.00010899999</v>
      </c>
      <c r="D12" s="295">
        <v>116369.000059</v>
      </c>
      <c r="E12" s="295">
        <v>98262.999970000004</v>
      </c>
      <c r="F12" s="295">
        <v>25843.000019999999</v>
      </c>
      <c r="G12" s="295">
        <v>161309.00005</v>
      </c>
      <c r="H12" s="295">
        <v>46322.000118000004</v>
      </c>
      <c r="I12" s="295">
        <v>13471</v>
      </c>
      <c r="J12" s="295">
        <v>10421.000056999999</v>
      </c>
      <c r="K12" s="295">
        <v>688176.00038299989</v>
      </c>
      <c r="L12" s="87"/>
    </row>
    <row r="13" spans="1:12" x14ac:dyDescent="0.2">
      <c r="A13" s="104" t="s">
        <v>195</v>
      </c>
      <c r="B13" s="179" t="s">
        <v>217</v>
      </c>
      <c r="C13" s="295">
        <v>2162041.0004730001</v>
      </c>
      <c r="D13" s="295">
        <v>2710974.000312</v>
      </c>
      <c r="E13" s="295">
        <v>1847380.0006260001</v>
      </c>
      <c r="F13" s="295">
        <v>910163.00014100003</v>
      </c>
      <c r="G13" s="295">
        <v>742918.00008699996</v>
      </c>
      <c r="H13" s="295">
        <v>254732.00010500001</v>
      </c>
      <c r="I13" s="295">
        <v>138697</v>
      </c>
      <c r="J13" s="295">
        <v>71836.000027000002</v>
      </c>
      <c r="K13" s="295">
        <v>8838741.0017710011</v>
      </c>
      <c r="L13" s="87"/>
    </row>
    <row r="14" spans="1:12" x14ac:dyDescent="0.2">
      <c r="A14" s="104" t="s">
        <v>196</v>
      </c>
      <c r="B14" s="179" t="s">
        <v>218</v>
      </c>
      <c r="C14" s="295">
        <v>40760.000008000003</v>
      </c>
      <c r="D14" s="305" t="s">
        <v>222</v>
      </c>
      <c r="E14" s="295">
        <v>238</v>
      </c>
      <c r="F14" s="295">
        <v>218</v>
      </c>
      <c r="G14" s="295">
        <v>1475.9999989999999</v>
      </c>
      <c r="H14" s="295">
        <v>442</v>
      </c>
      <c r="I14" s="295">
        <v>4776</v>
      </c>
      <c r="J14" s="305" t="s">
        <v>222</v>
      </c>
      <c r="K14" s="295">
        <v>47910.000007000002</v>
      </c>
      <c r="L14" s="87"/>
    </row>
    <row r="15" spans="1:12" x14ac:dyDescent="0.2">
      <c r="A15" s="104" t="s">
        <v>197</v>
      </c>
      <c r="B15" s="179" t="s">
        <v>220</v>
      </c>
      <c r="C15" s="295">
        <v>81</v>
      </c>
      <c r="D15" s="305" t="s">
        <v>222</v>
      </c>
      <c r="E15" s="305" t="s">
        <v>222</v>
      </c>
      <c r="F15" s="305" t="s">
        <v>222</v>
      </c>
      <c r="G15" s="296">
        <v>7</v>
      </c>
      <c r="H15" s="305" t="s">
        <v>222</v>
      </c>
      <c r="I15" s="211">
        <v>127</v>
      </c>
      <c r="J15" s="305" t="s">
        <v>222</v>
      </c>
      <c r="K15" s="295">
        <v>215</v>
      </c>
      <c r="L15" s="87"/>
    </row>
    <row r="16" spans="1:12" x14ac:dyDescent="0.2">
      <c r="A16" s="104" t="s">
        <v>198</v>
      </c>
      <c r="B16" s="179" t="s">
        <v>220</v>
      </c>
      <c r="C16" s="295">
        <v>312</v>
      </c>
      <c r="D16" s="305" t="s">
        <v>222</v>
      </c>
      <c r="E16" s="295" t="s">
        <v>478</v>
      </c>
      <c r="F16" s="296">
        <v>13</v>
      </c>
      <c r="G16" s="305" t="s">
        <v>222</v>
      </c>
      <c r="H16" s="305" t="s">
        <v>222</v>
      </c>
      <c r="I16" s="211">
        <v>248</v>
      </c>
      <c r="J16" s="305" t="s">
        <v>222</v>
      </c>
      <c r="K16" s="295">
        <v>575</v>
      </c>
      <c r="L16" s="87"/>
    </row>
    <row r="17" spans="1:12" x14ac:dyDescent="0.2">
      <c r="A17" s="104" t="s">
        <v>199</v>
      </c>
      <c r="B17" s="179" t="s">
        <v>220</v>
      </c>
      <c r="C17" s="295">
        <v>742.000001</v>
      </c>
      <c r="D17" s="305" t="s">
        <v>222</v>
      </c>
      <c r="E17" s="295">
        <v>6139.0000040000004</v>
      </c>
      <c r="F17" s="295">
        <v>576.00000199999999</v>
      </c>
      <c r="G17" s="295">
        <v>29</v>
      </c>
      <c r="H17" s="305" t="s">
        <v>222</v>
      </c>
      <c r="I17" s="305" t="s">
        <v>222</v>
      </c>
      <c r="J17" s="305" t="s">
        <v>222</v>
      </c>
      <c r="K17" s="295">
        <v>7486.0000070000006</v>
      </c>
      <c r="L17" s="87"/>
    </row>
    <row r="18" spans="1:12" x14ac:dyDescent="0.2">
      <c r="A18" s="104" t="s">
        <v>200</v>
      </c>
      <c r="B18" s="179" t="s">
        <v>220</v>
      </c>
      <c r="C18" s="295">
        <v>747.000001</v>
      </c>
      <c r="D18" s="305" t="s">
        <v>222</v>
      </c>
      <c r="E18" s="295">
        <v>149</v>
      </c>
      <c r="F18" s="295" t="s">
        <v>478</v>
      </c>
      <c r="G18" s="296">
        <v>230.999999</v>
      </c>
      <c r="H18" s="305" t="s">
        <v>222</v>
      </c>
      <c r="I18" s="211">
        <v>49</v>
      </c>
      <c r="J18" s="305" t="s">
        <v>222</v>
      </c>
      <c r="K18" s="295">
        <v>1177</v>
      </c>
      <c r="L18" s="87"/>
    </row>
    <row r="19" spans="1:12" x14ac:dyDescent="0.2">
      <c r="A19" s="104" t="s">
        <v>201</v>
      </c>
      <c r="B19" s="179" t="s">
        <v>220</v>
      </c>
      <c r="C19" s="295">
        <v>3414.9999990000001</v>
      </c>
      <c r="D19" s="305" t="s">
        <v>222</v>
      </c>
      <c r="E19" s="295">
        <v>351</v>
      </c>
      <c r="F19" s="295" t="s">
        <v>478</v>
      </c>
      <c r="G19" s="295">
        <v>34120.999995999999</v>
      </c>
      <c r="H19" s="305" t="s">
        <v>222</v>
      </c>
      <c r="I19" s="211">
        <v>49</v>
      </c>
      <c r="J19" s="305" t="s">
        <v>222</v>
      </c>
      <c r="K19" s="295">
        <v>37938.999994999998</v>
      </c>
      <c r="L19" s="87"/>
    </row>
    <row r="20" spans="1:12" x14ac:dyDescent="0.2">
      <c r="A20" s="104" t="s">
        <v>202</v>
      </c>
      <c r="B20" s="179" t="s">
        <v>220</v>
      </c>
      <c r="C20" s="295">
        <v>1732.9999989999999</v>
      </c>
      <c r="D20" s="305" t="s">
        <v>222</v>
      </c>
      <c r="E20" s="295">
        <v>430</v>
      </c>
      <c r="F20" s="295">
        <v>1581.000004</v>
      </c>
      <c r="G20" s="295">
        <v>13881.000011</v>
      </c>
      <c r="H20" s="305" t="s">
        <v>222</v>
      </c>
      <c r="I20" s="211">
        <v>71</v>
      </c>
      <c r="J20" s="305" t="s">
        <v>222</v>
      </c>
      <c r="K20" s="295">
        <v>17696.000014000001</v>
      </c>
      <c r="L20" s="87"/>
    </row>
    <row r="21" spans="1:12" x14ac:dyDescent="0.2">
      <c r="A21" s="104" t="s">
        <v>203</v>
      </c>
      <c r="B21" s="179" t="s">
        <v>220</v>
      </c>
      <c r="C21" s="295">
        <v>1462.9999989999999</v>
      </c>
      <c r="D21" s="305" t="s">
        <v>222</v>
      </c>
      <c r="E21" s="295">
        <v>2300.9999950000001</v>
      </c>
      <c r="F21" s="295">
        <v>2620.0000060000002</v>
      </c>
      <c r="G21" s="295">
        <v>16162.00001</v>
      </c>
      <c r="H21" s="305" t="s">
        <v>222</v>
      </c>
      <c r="I21" s="211">
        <v>1437</v>
      </c>
      <c r="J21" s="305" t="s">
        <v>222</v>
      </c>
      <c r="K21" s="295">
        <v>23983.00001</v>
      </c>
      <c r="L21" s="87"/>
    </row>
    <row r="22" spans="1:12" x14ac:dyDescent="0.2">
      <c r="A22" s="104" t="s">
        <v>204</v>
      </c>
      <c r="B22" s="179" t="s">
        <v>217</v>
      </c>
      <c r="C22" s="295">
        <v>463282.00022099999</v>
      </c>
      <c r="D22" s="295">
        <v>292584.00017100002</v>
      </c>
      <c r="E22" s="295">
        <v>461053.00037199998</v>
      </c>
      <c r="F22" s="295">
        <v>221534.00008200001</v>
      </c>
      <c r="G22" s="295">
        <v>89160.000048999995</v>
      </c>
      <c r="H22" s="295">
        <v>28653.000045000001</v>
      </c>
      <c r="I22" s="295">
        <v>27577</v>
      </c>
      <c r="J22" s="295">
        <v>1771.0000030000001</v>
      </c>
      <c r="K22" s="295">
        <v>1585614.000943</v>
      </c>
      <c r="L22" s="87"/>
    </row>
    <row r="23" spans="1:12" x14ac:dyDescent="0.2">
      <c r="A23" s="104" t="s">
        <v>205</v>
      </c>
      <c r="B23" s="179" t="s">
        <v>219</v>
      </c>
      <c r="C23" s="295">
        <v>17376680.000211</v>
      </c>
      <c r="D23" s="305" t="s">
        <v>222</v>
      </c>
      <c r="E23" s="295">
        <v>7059368.0002490003</v>
      </c>
      <c r="F23" s="295">
        <v>668893.00000600005</v>
      </c>
      <c r="G23" s="295">
        <v>1382564.0000150001</v>
      </c>
      <c r="H23" s="295">
        <v>116312.00000099999</v>
      </c>
      <c r="I23" s="295">
        <v>1263176</v>
      </c>
      <c r="J23" s="305" t="s">
        <v>222</v>
      </c>
      <c r="K23" s="295">
        <v>27866993.000482</v>
      </c>
      <c r="L23" s="87"/>
    </row>
    <row r="24" spans="1:12" x14ac:dyDescent="0.2">
      <c r="A24" s="104" t="s">
        <v>206</v>
      </c>
      <c r="B24" s="179" t="s">
        <v>220</v>
      </c>
      <c r="C24" s="295">
        <v>329849.000092</v>
      </c>
      <c r="D24" s="295">
        <v>184012.00000999999</v>
      </c>
      <c r="E24" s="295">
        <v>377716.000138</v>
      </c>
      <c r="F24" s="295">
        <v>48126.000014999998</v>
      </c>
      <c r="G24" s="295">
        <v>246178.00000999999</v>
      </c>
      <c r="H24" s="295">
        <v>50799.000023000001</v>
      </c>
      <c r="I24" s="295">
        <v>5308</v>
      </c>
      <c r="J24" s="295">
        <v>29950.000015000001</v>
      </c>
      <c r="K24" s="295">
        <v>1271938.000303</v>
      </c>
      <c r="L24" s="87"/>
    </row>
    <row r="25" spans="1:12" x14ac:dyDescent="0.2">
      <c r="A25" s="104" t="s">
        <v>207</v>
      </c>
      <c r="B25" s="179" t="s">
        <v>220</v>
      </c>
      <c r="C25" s="295">
        <v>2984483.000244</v>
      </c>
      <c r="D25" s="295">
        <v>2646910.0000519999</v>
      </c>
      <c r="E25" s="295">
        <v>2048621.0001399999</v>
      </c>
      <c r="F25" s="295">
        <v>813694.00003</v>
      </c>
      <c r="G25" s="295">
        <v>1138826.0000110001</v>
      </c>
      <c r="H25" s="295">
        <v>262846.00003200001</v>
      </c>
      <c r="I25" s="295">
        <v>82001</v>
      </c>
      <c r="J25" s="295">
        <v>244672.000057</v>
      </c>
      <c r="K25" s="295">
        <v>10222053.000566002</v>
      </c>
      <c r="L25" s="87"/>
    </row>
    <row r="26" spans="1:12" x14ac:dyDescent="0.2">
      <c r="A26" s="104" t="s">
        <v>208</v>
      </c>
      <c r="B26" s="179" t="s">
        <v>217</v>
      </c>
      <c r="C26" s="295">
        <v>121618.000185</v>
      </c>
      <c r="D26" s="295">
        <v>99176.000092000002</v>
      </c>
      <c r="E26" s="295">
        <v>10326.000047</v>
      </c>
      <c r="F26" s="295">
        <v>1643.0000030000001</v>
      </c>
      <c r="G26" s="295">
        <v>4518.0000060000002</v>
      </c>
      <c r="H26" s="295">
        <v>5898.0000170000003</v>
      </c>
      <c r="I26" s="295">
        <v>4916</v>
      </c>
      <c r="J26" s="295">
        <v>239.00000900000001</v>
      </c>
      <c r="K26" s="295">
        <v>248334.00035900003</v>
      </c>
      <c r="L26" s="87"/>
    </row>
    <row r="27" spans="1:12" x14ac:dyDescent="0.2">
      <c r="A27" s="104" t="s">
        <v>209</v>
      </c>
      <c r="B27" s="179" t="s">
        <v>217</v>
      </c>
      <c r="C27" s="295">
        <v>505974.00034099998</v>
      </c>
      <c r="D27" s="295">
        <v>1217577.000213</v>
      </c>
      <c r="E27" s="295">
        <v>648216.00041099999</v>
      </c>
      <c r="F27" s="295">
        <v>164006.00002800001</v>
      </c>
      <c r="G27" s="295">
        <v>245873.00001799999</v>
      </c>
      <c r="H27" s="295">
        <v>81865.000060000006</v>
      </c>
      <c r="I27" s="295">
        <v>20762.999999</v>
      </c>
      <c r="J27" s="295">
        <v>145.00000199999999</v>
      </c>
      <c r="K27" s="295">
        <v>2884419.0010720007</v>
      </c>
      <c r="L27" s="87"/>
    </row>
    <row r="28" spans="1:12" x14ac:dyDescent="0.2">
      <c r="A28" s="104" t="s">
        <v>210</v>
      </c>
      <c r="B28" s="179" t="s">
        <v>217</v>
      </c>
      <c r="C28" s="295">
        <v>95990.000039000006</v>
      </c>
      <c r="D28" s="305" t="s">
        <v>222</v>
      </c>
      <c r="E28" s="295">
        <v>4706.999992</v>
      </c>
      <c r="F28" s="295">
        <v>9645</v>
      </c>
      <c r="G28" s="295">
        <v>9877.0000010000003</v>
      </c>
      <c r="H28" s="295">
        <v>124</v>
      </c>
      <c r="I28" s="305" t="s">
        <v>222</v>
      </c>
      <c r="J28" s="295">
        <v>14696.000008999999</v>
      </c>
      <c r="K28" s="295">
        <v>135039.00004100002</v>
      </c>
      <c r="L28" s="87"/>
    </row>
    <row r="29" spans="1:12" x14ac:dyDescent="0.2">
      <c r="A29" s="104" t="s">
        <v>211</v>
      </c>
      <c r="B29" s="179" t="s">
        <v>217</v>
      </c>
      <c r="C29" s="295">
        <v>1853168.000092</v>
      </c>
      <c r="D29" s="295">
        <v>1441552.000123</v>
      </c>
      <c r="E29" s="295">
        <v>605459.00023100001</v>
      </c>
      <c r="F29" s="295">
        <v>351937.000038</v>
      </c>
      <c r="G29" s="295">
        <v>372522.00001800002</v>
      </c>
      <c r="H29" s="295">
        <v>206645.000057</v>
      </c>
      <c r="I29" s="295">
        <v>79484</v>
      </c>
      <c r="J29" s="295">
        <v>22597.000017999999</v>
      </c>
      <c r="K29" s="295">
        <v>4933364.000576999</v>
      </c>
      <c r="L29" s="87"/>
    </row>
    <row r="30" spans="1:12" x14ac:dyDescent="0.2">
      <c r="A30" s="104" t="s">
        <v>212</v>
      </c>
      <c r="B30" s="179" t="s">
        <v>217</v>
      </c>
      <c r="C30" s="295">
        <v>936434.00006400002</v>
      </c>
      <c r="D30" s="295">
        <v>584519.00005899998</v>
      </c>
      <c r="E30" s="295">
        <v>655663.00008599996</v>
      </c>
      <c r="F30" s="295">
        <v>148722.000008</v>
      </c>
      <c r="G30" s="295">
        <v>366604.00001299998</v>
      </c>
      <c r="H30" s="295">
        <v>63803.000001</v>
      </c>
      <c r="I30" s="295">
        <v>49513</v>
      </c>
      <c r="J30" s="295">
        <v>24119.000005999998</v>
      </c>
      <c r="K30" s="295">
        <v>2829377.0002369997</v>
      </c>
      <c r="L30" s="87"/>
    </row>
    <row r="31" spans="1:12" x14ac:dyDescent="0.2">
      <c r="A31" s="104" t="s">
        <v>213</v>
      </c>
      <c r="B31" s="179" t="s">
        <v>217</v>
      </c>
      <c r="C31" s="295">
        <v>2008627.00031</v>
      </c>
      <c r="D31" s="295">
        <v>967216.00006400002</v>
      </c>
      <c r="E31" s="295">
        <v>1128147.0003780001</v>
      </c>
      <c r="F31" s="295">
        <v>601384.00004800002</v>
      </c>
      <c r="G31" s="295">
        <v>666199.00005300005</v>
      </c>
      <c r="H31" s="295">
        <v>119924.00004100001</v>
      </c>
      <c r="I31" s="295">
        <v>102404.99999900001</v>
      </c>
      <c r="J31" s="295">
        <v>43952.000032999997</v>
      </c>
      <c r="K31" s="295">
        <v>5637854.0009259991</v>
      </c>
      <c r="L31" s="87"/>
    </row>
    <row r="32" spans="1:12" x14ac:dyDescent="0.2">
      <c r="A32" s="125" t="s">
        <v>214</v>
      </c>
      <c r="B32" s="185" t="s">
        <v>221</v>
      </c>
      <c r="C32" s="297">
        <v>2575616.0003669998</v>
      </c>
      <c r="D32" s="307" t="s">
        <v>222</v>
      </c>
      <c r="E32" s="297">
        <v>1762570.0003440001</v>
      </c>
      <c r="F32" s="297">
        <v>922245.00011000002</v>
      </c>
      <c r="G32" s="297">
        <v>501432.00012500002</v>
      </c>
      <c r="H32" s="297">
        <v>236613.000046</v>
      </c>
      <c r="I32" s="297">
        <v>101361</v>
      </c>
      <c r="J32" s="297">
        <v>83577.000041000007</v>
      </c>
      <c r="K32" s="297">
        <v>6183414.0010329997</v>
      </c>
      <c r="L32" s="87"/>
    </row>
    <row r="33" spans="1:12" x14ac:dyDescent="0.2">
      <c r="A33" s="87"/>
      <c r="B33" s="87"/>
      <c r="C33" s="87"/>
      <c r="D33" s="87"/>
      <c r="E33" s="87"/>
      <c r="F33" s="87"/>
      <c r="G33" s="87"/>
      <c r="H33" s="87"/>
      <c r="I33" s="87"/>
      <c r="J33" s="87"/>
      <c r="K33" s="87"/>
      <c r="L33" s="87"/>
    </row>
    <row r="34" spans="1:12" x14ac:dyDescent="0.2">
      <c r="A34" s="30" t="s">
        <v>252</v>
      </c>
      <c r="B34" s="200"/>
      <c r="C34" s="70"/>
      <c r="D34" s="70"/>
      <c r="E34" s="70"/>
      <c r="F34" s="70"/>
      <c r="G34" s="70"/>
      <c r="H34" s="70"/>
      <c r="I34" s="70"/>
      <c r="J34" s="70"/>
      <c r="K34" s="70"/>
      <c r="L34" s="87"/>
    </row>
    <row r="35" spans="1:12" x14ac:dyDescent="0.2">
      <c r="A35" s="30" t="s">
        <v>470</v>
      </c>
      <c r="B35" s="176"/>
      <c r="C35" s="180"/>
      <c r="D35" s="180"/>
      <c r="E35" s="180"/>
      <c r="F35" s="180"/>
      <c r="G35" s="180"/>
      <c r="H35" s="180"/>
      <c r="I35" s="180"/>
      <c r="J35" s="180"/>
      <c r="K35" s="180"/>
      <c r="L35" s="87"/>
    </row>
    <row r="36" spans="1:12" x14ac:dyDescent="0.2">
      <c r="A36" s="30" t="s">
        <v>304</v>
      </c>
      <c r="B36" s="176"/>
      <c r="C36" s="180"/>
      <c r="D36" s="180"/>
      <c r="E36" s="180"/>
      <c r="F36" s="180"/>
      <c r="G36" s="180"/>
      <c r="H36" s="180"/>
      <c r="I36" s="180"/>
      <c r="J36" s="180"/>
      <c r="K36" s="180"/>
      <c r="L36" s="87"/>
    </row>
    <row r="37" spans="1:12" x14ac:dyDescent="0.2">
      <c r="A37" s="30" t="s">
        <v>464</v>
      </c>
      <c r="B37" s="176"/>
      <c r="C37" s="180"/>
      <c r="D37" s="180"/>
      <c r="E37" s="180"/>
      <c r="F37" s="180"/>
      <c r="G37" s="180"/>
      <c r="H37" s="180"/>
      <c r="I37" s="180"/>
      <c r="J37" s="180"/>
      <c r="K37" s="180"/>
      <c r="L37" s="87"/>
    </row>
    <row r="38" spans="1:12" x14ac:dyDescent="0.2">
      <c r="A38" s="201"/>
      <c r="B38" s="176"/>
      <c r="C38" s="180"/>
      <c r="D38" s="180"/>
      <c r="E38" s="180"/>
      <c r="F38" s="180"/>
      <c r="G38" s="180"/>
      <c r="H38" s="180"/>
      <c r="I38" s="180"/>
      <c r="J38" s="180"/>
      <c r="K38" s="180"/>
      <c r="L38" s="87"/>
    </row>
    <row r="39" spans="1:12" x14ac:dyDescent="0.2">
      <c r="A39" s="314" t="s">
        <v>505</v>
      </c>
      <c r="B39" s="176"/>
      <c r="C39" s="180"/>
      <c r="D39" s="180"/>
      <c r="E39" s="180"/>
      <c r="F39" s="180"/>
      <c r="G39" s="180"/>
      <c r="H39" s="180"/>
      <c r="I39" s="180"/>
      <c r="J39" s="180"/>
      <c r="K39" s="180"/>
      <c r="L39" s="87"/>
    </row>
    <row r="40" spans="1:12" x14ac:dyDescent="0.2">
      <c r="A40" s="30" t="s">
        <v>503</v>
      </c>
    </row>
    <row r="41" spans="1:12" x14ac:dyDescent="0.2">
      <c r="A41" s="30" t="s">
        <v>504</v>
      </c>
    </row>
    <row r="66" spans="13:13" x14ac:dyDescent="0.2">
      <c r="M66" s="31"/>
    </row>
  </sheetData>
  <mergeCells count="2">
    <mergeCell ref="A1:K1"/>
    <mergeCell ref="C4:K4"/>
  </mergeCells>
  <phoneticPr fontId="2" type="noConversion"/>
  <pageMargins left="0.48" right="0.53" top="0.61" bottom="0.56999999999999995" header="0.43" footer="0.39"/>
  <pageSetup paperSize="9" scale="79"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87"/>
  <sheetViews>
    <sheetView workbookViewId="0">
      <selection activeCell="A2" sqref="A2"/>
    </sheetView>
  </sheetViews>
  <sheetFormatPr defaultRowHeight="12.75" x14ac:dyDescent="0.2"/>
  <cols>
    <col min="1" max="1" width="25.28515625" customWidth="1"/>
    <col min="2" max="2" width="11.7109375" customWidth="1"/>
    <col min="13" max="13" width="9.7109375" customWidth="1"/>
    <col min="24" max="24" width="26.42578125" customWidth="1"/>
    <col min="25" max="25" width="15.140625" customWidth="1"/>
  </cols>
  <sheetData>
    <row r="1" spans="1:12" ht="30" customHeight="1" x14ac:dyDescent="0.2">
      <c r="A1" s="350" t="s">
        <v>562</v>
      </c>
      <c r="B1" s="350"/>
      <c r="C1" s="350"/>
      <c r="D1" s="350"/>
      <c r="E1" s="350"/>
      <c r="F1" s="350"/>
      <c r="G1" s="350"/>
      <c r="H1" s="350"/>
      <c r="I1" s="350"/>
      <c r="J1" s="350"/>
      <c r="K1" s="350"/>
    </row>
    <row r="2" spans="1:12" x14ac:dyDescent="0.2">
      <c r="A2" s="49"/>
      <c r="B2" s="49"/>
      <c r="C2" s="49"/>
      <c r="D2" s="49"/>
      <c r="E2" s="49"/>
      <c r="F2" s="49"/>
      <c r="G2" s="49"/>
      <c r="H2" s="49"/>
      <c r="I2" s="49"/>
      <c r="J2" s="49"/>
      <c r="K2" s="49"/>
      <c r="L2" s="49"/>
    </row>
    <row r="3" spans="1:12" x14ac:dyDescent="0.2">
      <c r="A3" s="49"/>
      <c r="B3" s="178"/>
      <c r="C3" s="79" t="s">
        <v>106</v>
      </c>
      <c r="D3" s="79" t="s">
        <v>254</v>
      </c>
      <c r="E3" s="79" t="s">
        <v>255</v>
      </c>
      <c r="F3" s="79" t="s">
        <v>123</v>
      </c>
      <c r="G3" s="79" t="s">
        <v>122</v>
      </c>
      <c r="H3" s="79" t="s">
        <v>256</v>
      </c>
      <c r="I3" s="79" t="s">
        <v>125</v>
      </c>
      <c r="J3" s="79" t="s">
        <v>124</v>
      </c>
      <c r="K3" s="79" t="s">
        <v>257</v>
      </c>
      <c r="L3" s="49"/>
    </row>
    <row r="4" spans="1:12" ht="18" customHeight="1" x14ac:dyDescent="0.2">
      <c r="A4" s="84" t="s">
        <v>216</v>
      </c>
      <c r="B4" s="257" t="s">
        <v>72</v>
      </c>
      <c r="C4" s="344" t="s">
        <v>250</v>
      </c>
      <c r="D4" s="344"/>
      <c r="E4" s="344"/>
      <c r="F4" s="344"/>
      <c r="G4" s="344"/>
      <c r="H4" s="344"/>
      <c r="I4" s="344"/>
      <c r="J4" s="344"/>
      <c r="K4" s="344"/>
      <c r="L4" s="49"/>
    </row>
    <row r="5" spans="1:12" x14ac:dyDescent="0.2">
      <c r="A5" s="104" t="s">
        <v>188</v>
      </c>
      <c r="B5" s="179" t="s">
        <v>217</v>
      </c>
      <c r="C5" s="202">
        <f>'A16'!C5/'A15'!B5</f>
        <v>3.4305723564926729</v>
      </c>
      <c r="D5" s="202">
        <f>'A16'!D5/'A15'!C5</f>
        <v>6.2678954330276531</v>
      </c>
      <c r="E5" s="202">
        <f>'A16'!E5/'A15'!D5</f>
        <v>7.908642672089079</v>
      </c>
      <c r="F5" s="202">
        <f>'A16'!F5/'A15'!E5</f>
        <v>5.8564036222509701</v>
      </c>
      <c r="G5" s="202">
        <f>'A16'!G5/'A15'!F5</f>
        <v>4.5672120281467254</v>
      </c>
      <c r="H5" s="202">
        <f>'A16'!H5/'A15'!G5</f>
        <v>2.6698744518425803</v>
      </c>
      <c r="I5" s="202">
        <f>'A16'!I5/'A15'!H5</f>
        <v>2.988451086956522</v>
      </c>
      <c r="J5" s="202">
        <f>'A16'!J5/'A15'!I5</f>
        <v>2.1111111111111112</v>
      </c>
      <c r="K5" s="202">
        <f>'A16'!K5/'A15'!J5</f>
        <v>5.7806906529060713</v>
      </c>
      <c r="L5" s="49"/>
    </row>
    <row r="6" spans="1:12" x14ac:dyDescent="0.2">
      <c r="A6" s="104" t="s">
        <v>189</v>
      </c>
      <c r="B6" s="179" t="s">
        <v>217</v>
      </c>
      <c r="C6" s="202">
        <f>'A16'!C6/'A15'!B6</f>
        <v>3.6928226993338531</v>
      </c>
      <c r="D6" s="202">
        <f>'A16'!D6/'A15'!C6</f>
        <v>5.9873712583278778</v>
      </c>
      <c r="E6" s="202">
        <f>'A16'!E6/'A15'!D6</f>
        <v>6.6041126993688968</v>
      </c>
      <c r="F6" s="202">
        <f>'A16'!F6/'A15'!E6</f>
        <v>8.4947486033543029</v>
      </c>
      <c r="G6" s="202">
        <f>'A16'!G6/'A15'!F6</f>
        <v>3.71196214972051</v>
      </c>
      <c r="H6" s="202">
        <f>'A16'!H6/'A15'!G6</f>
        <v>2.8479880815618746</v>
      </c>
      <c r="I6" s="202">
        <f>'A16'!I6/'A15'!H6</f>
        <v>6.6981891348088531</v>
      </c>
      <c r="J6" s="202">
        <f>'A16'!J6/'A15'!I6</f>
        <v>1.1428571428571428</v>
      </c>
      <c r="K6" s="202">
        <f>'A16'!K6/'A15'!J6</f>
        <v>5.7026864652779441</v>
      </c>
      <c r="L6" s="49"/>
    </row>
    <row r="7" spans="1:12" x14ac:dyDescent="0.2">
      <c r="A7" s="104" t="s">
        <v>190</v>
      </c>
      <c r="B7" s="179" t="s">
        <v>217</v>
      </c>
      <c r="C7" s="202">
        <f>'A16'!C7/'A15'!B7</f>
        <v>2.1874893453951789</v>
      </c>
      <c r="D7" s="202">
        <f>'A16'!D7/'A15'!C7</f>
        <v>3.712784561265202</v>
      </c>
      <c r="E7" s="202">
        <f>'A16'!E7/'A15'!D7</f>
        <v>2.3053879001146829</v>
      </c>
      <c r="F7" s="202">
        <f>'A16'!F7/'A15'!E7</f>
        <v>3.5225833550906978</v>
      </c>
      <c r="G7" s="202">
        <f>'A16'!G7/'A15'!F7</f>
        <v>1.7483416461367074</v>
      </c>
      <c r="H7" s="202">
        <f>'A16'!H7/'A15'!G7</f>
        <v>1.8438421527101565</v>
      </c>
      <c r="I7" s="202">
        <f>'A16'!I7/'A15'!H7</f>
        <v>2.1326530612244898</v>
      </c>
      <c r="J7" s="202">
        <f>'A16'!J7/'A15'!I7</f>
        <v>5.1962284912193226</v>
      </c>
      <c r="K7" s="202">
        <f>'A16'!K7/'A15'!J7</f>
        <v>2.6682544760021067</v>
      </c>
      <c r="L7" s="49"/>
    </row>
    <row r="8" spans="1:12" x14ac:dyDescent="0.2">
      <c r="A8" s="104" t="s">
        <v>193</v>
      </c>
      <c r="B8" s="179" t="s">
        <v>217</v>
      </c>
      <c r="C8" s="202">
        <f>'A16'!C8/'A15'!B8</f>
        <v>4.4199486699836212</v>
      </c>
      <c r="D8" s="202">
        <f>'A16'!D8/'A15'!C8</f>
        <v>25.772908066459266</v>
      </c>
      <c r="E8" s="202">
        <f>'A16'!E8/'A15'!D8</f>
        <v>4.780689130176917</v>
      </c>
      <c r="F8" s="202">
        <f>'A16'!F8/'A15'!E8</f>
        <v>3.9050423815162261</v>
      </c>
      <c r="G8" s="202">
        <f>'A16'!G8/'A15'!F8</f>
        <v>5.4718500225300355</v>
      </c>
      <c r="H8" s="202">
        <f>'A16'!H8/'A15'!G8</f>
        <v>4.0215018060390246</v>
      </c>
      <c r="I8" s="202">
        <f>'A16'!I8/'A15'!H8</f>
        <v>12.977110157367669</v>
      </c>
      <c r="J8" s="202">
        <f>'A16'!J8/'A15'!I8</f>
        <v>10.32025338109586</v>
      </c>
      <c r="K8" s="202">
        <f>'A16'!K8/'A15'!J8</f>
        <v>4.8570649085783453</v>
      </c>
      <c r="L8" s="49"/>
    </row>
    <row r="9" spans="1:12" x14ac:dyDescent="0.2">
      <c r="A9" s="104" t="s">
        <v>194</v>
      </c>
      <c r="B9" s="179" t="s">
        <v>217</v>
      </c>
      <c r="C9" s="202">
        <f>'A16'!C9/'A15'!B9</f>
        <v>6.3454852459069384</v>
      </c>
      <c r="D9" s="202">
        <f>'A16'!D9/'A15'!C9</f>
        <v>24.131085874931621</v>
      </c>
      <c r="E9" s="202">
        <f>'A16'!E9/'A15'!D9</f>
        <v>7.9963650028864048</v>
      </c>
      <c r="F9" s="202">
        <f>'A16'!F9/'A15'!E9</f>
        <v>8.4463729476841891</v>
      </c>
      <c r="G9" s="202">
        <f>'A16'!G9/'A15'!F9</f>
        <v>9.8519317771841131</v>
      </c>
      <c r="H9" s="202">
        <f>'A16'!H9/'A15'!G9</f>
        <v>4.5225807375338203</v>
      </c>
      <c r="I9" s="202">
        <f>'A16'!I9/'A15'!H9</f>
        <v>8.1540616474903693</v>
      </c>
      <c r="J9" s="202">
        <f>'A16'!J9/'A15'!I9</f>
        <v>3.8040862847965586</v>
      </c>
      <c r="K9" s="202">
        <f>'A16'!K9/'A15'!J9</f>
        <v>8.0363214931022515</v>
      </c>
      <c r="L9" s="49"/>
    </row>
    <row r="10" spans="1:12" x14ac:dyDescent="0.2">
      <c r="A10" s="104" t="s">
        <v>191</v>
      </c>
      <c r="B10" s="179" t="s">
        <v>217</v>
      </c>
      <c r="C10" s="202">
        <f>'A16'!C10/'A15'!B10</f>
        <v>20.318388470778377</v>
      </c>
      <c r="D10" s="202">
        <f>'A16'!D10/'A15'!C10</f>
        <v>30.034461484449196</v>
      </c>
      <c r="E10" s="202">
        <f>'A16'!E10/'A15'!D10</f>
        <v>4.1970381487662562</v>
      </c>
      <c r="F10" s="202">
        <f>'A16'!F10/'A15'!E10</f>
        <v>1.5819672131147542</v>
      </c>
      <c r="G10" s="202">
        <f>'A16'!G10/'A15'!F10</f>
        <v>6.6996430949030872</v>
      </c>
      <c r="H10" s="202">
        <f>'A16'!H10/'A15'!G10</f>
        <v>4.8182765798217142</v>
      </c>
      <c r="I10" s="202">
        <f>'A16'!I10/'A15'!H10</f>
        <v>12.937979736260363</v>
      </c>
      <c r="J10" s="202">
        <f>'A16'!J10/'A15'!I10</f>
        <v>7.1002726133651421</v>
      </c>
      <c r="K10" s="202">
        <f>'A16'!K10/'A15'!J10</f>
        <v>12.592570612303504</v>
      </c>
      <c r="L10" s="49"/>
    </row>
    <row r="11" spans="1:12" x14ac:dyDescent="0.2">
      <c r="A11" s="104" t="s">
        <v>192</v>
      </c>
      <c r="B11" s="179" t="s">
        <v>217</v>
      </c>
      <c r="C11" s="202">
        <f>'A16'!C11/'A15'!B11</f>
        <v>156.97203180943779</v>
      </c>
      <c r="D11" s="202">
        <f>'A16'!D11/'A15'!C11</f>
        <v>112.94003225786012</v>
      </c>
      <c r="E11" s="202">
        <f>'A16'!E11/'A15'!D11</f>
        <v>153.74702060078599</v>
      </c>
      <c r="F11" s="202">
        <f>'A16'!F11/'A15'!E11</f>
        <v>147.19775614493196</v>
      </c>
      <c r="G11" s="202">
        <f>'A16'!G11/'A15'!F11</f>
        <v>88.982487722376092</v>
      </c>
      <c r="H11" s="202">
        <f>'A16'!H11/'A15'!G11</f>
        <v>164.78450044340494</v>
      </c>
      <c r="I11" s="202">
        <f>'A16'!I11/'A15'!H11</f>
        <v>97.813226743459296</v>
      </c>
      <c r="J11" s="202">
        <f>'A16'!J11/'A15'!I11</f>
        <v>68.946331402975886</v>
      </c>
      <c r="K11" s="202">
        <f>'A16'!K11/'A15'!J11</f>
        <v>132.38026406692487</v>
      </c>
      <c r="L11" s="49"/>
    </row>
    <row r="12" spans="1:12" x14ac:dyDescent="0.2">
      <c r="A12" s="104" t="s">
        <v>215</v>
      </c>
      <c r="B12" s="179" t="s">
        <v>217</v>
      </c>
      <c r="C12" s="202">
        <f>'A16'!C12/'A15'!B12</f>
        <v>5.6511214521327</v>
      </c>
      <c r="D12" s="202">
        <f>'A16'!D12/'A15'!C12</f>
        <v>3.9254174307029972</v>
      </c>
      <c r="E12" s="202">
        <f>'A16'!E12/'A15'!D12</f>
        <v>4.3433080487406723</v>
      </c>
      <c r="F12" s="202">
        <f>'A16'!F12/'A15'!E12</f>
        <v>2.6043535204614585</v>
      </c>
      <c r="G12" s="202">
        <f>'A16'!G12/'A15'!F12</f>
        <v>3.8823798441160347</v>
      </c>
      <c r="H12" s="202">
        <f>'A16'!H12/'A15'!G12</f>
        <v>4.1277847018351563</v>
      </c>
      <c r="I12" s="202">
        <f>'A16'!I12/'A15'!H12</f>
        <v>6.4239389604196475</v>
      </c>
      <c r="J12" s="202">
        <f>'A16'!J12/'A15'!I12</f>
        <v>7.6344312470803297</v>
      </c>
      <c r="K12" s="202">
        <f>'A16'!K12/'A15'!J12</f>
        <v>4.3922669938275094</v>
      </c>
      <c r="L12" s="49"/>
    </row>
    <row r="13" spans="1:12" x14ac:dyDescent="0.2">
      <c r="A13" s="104" t="s">
        <v>195</v>
      </c>
      <c r="B13" s="179" t="s">
        <v>217</v>
      </c>
      <c r="C13" s="202">
        <f>'A16'!C13/'A15'!B13</f>
        <v>35.493917368854255</v>
      </c>
      <c r="D13" s="202">
        <f>'A16'!D13/'A15'!C13</f>
        <v>29.66444172572611</v>
      </c>
      <c r="E13" s="202">
        <f>'A16'!E13/'A15'!D13</f>
        <v>24.823036245742514</v>
      </c>
      <c r="F13" s="202">
        <f>'A16'!F13/'A15'!E13</f>
        <v>29.565145514518996</v>
      </c>
      <c r="G13" s="202">
        <f>'A16'!G13/'A15'!F13</f>
        <v>26.108522259580536</v>
      </c>
      <c r="H13" s="202">
        <f>'A16'!H13/'A15'!G13</f>
        <v>18.571887009492208</v>
      </c>
      <c r="I13" s="202">
        <f>'A16'!I13/'A15'!H13</f>
        <v>28.064953477174193</v>
      </c>
      <c r="J13" s="202">
        <f>'A16'!J13/'A15'!I13</f>
        <v>40.700279634932322</v>
      </c>
      <c r="K13" s="202">
        <f>'A16'!K13/'A15'!J13</f>
        <v>28.848384063641181</v>
      </c>
      <c r="L13" s="49"/>
    </row>
    <row r="14" spans="1:12" x14ac:dyDescent="0.2">
      <c r="A14" s="104" t="s">
        <v>196</v>
      </c>
      <c r="B14" s="179" t="s">
        <v>218</v>
      </c>
      <c r="C14" s="202">
        <f>'A16'!C14/'A15'!B14</f>
        <v>36.787003617328523</v>
      </c>
      <c r="D14" s="202" t="s">
        <v>222</v>
      </c>
      <c r="E14" s="202">
        <f>'A16'!E14/'A15'!D14</f>
        <v>12.526315789473685</v>
      </c>
      <c r="F14" s="202">
        <f>'A16'!F14/'A15'!E14</f>
        <v>11.473684210526315</v>
      </c>
      <c r="G14" s="202">
        <f>'A16'!G14/'A15'!F14</f>
        <v>12.300000094166666</v>
      </c>
      <c r="H14" s="202">
        <f>'A16'!H14/'A15'!G14</f>
        <v>5.8933333333333335</v>
      </c>
      <c r="I14" s="202">
        <f>'A16'!I14/'A15'!H14</f>
        <v>40.820512820512818</v>
      </c>
      <c r="J14" s="202" t="s">
        <v>222</v>
      </c>
      <c r="K14" s="202">
        <f>'A16'!K14/'A15'!J14</f>
        <v>32.860082331865627</v>
      </c>
      <c r="L14" s="49"/>
    </row>
    <row r="15" spans="1:12" x14ac:dyDescent="0.2">
      <c r="A15" s="104" t="s">
        <v>197</v>
      </c>
      <c r="B15" s="179" t="s">
        <v>220</v>
      </c>
      <c r="C15" s="202">
        <f>'A16'!C15/'A15'!B15</f>
        <v>4.5</v>
      </c>
      <c r="D15" s="202" t="s">
        <v>222</v>
      </c>
      <c r="E15" s="202" t="s">
        <v>222</v>
      </c>
      <c r="F15" s="202" t="s">
        <v>222</v>
      </c>
      <c r="G15" s="202" t="s">
        <v>479</v>
      </c>
      <c r="H15" s="202" t="s">
        <v>222</v>
      </c>
      <c r="I15" s="202" t="s">
        <v>479</v>
      </c>
      <c r="J15" s="202" t="s">
        <v>222</v>
      </c>
      <c r="K15" s="202">
        <f>'A16'!K15/'A15'!J15</f>
        <v>11.944444444444445</v>
      </c>
      <c r="L15" s="49"/>
    </row>
    <row r="16" spans="1:12" x14ac:dyDescent="0.2">
      <c r="A16" s="104" t="s">
        <v>198</v>
      </c>
      <c r="B16" s="179" t="s">
        <v>220</v>
      </c>
      <c r="C16" s="202">
        <f>'A16'!C16/'A15'!B16</f>
        <v>24</v>
      </c>
      <c r="D16" s="202" t="s">
        <v>222</v>
      </c>
      <c r="E16" s="202" t="s">
        <v>479</v>
      </c>
      <c r="F16" s="202">
        <f>'A16'!F16/'A15'!E16</f>
        <v>1.3</v>
      </c>
      <c r="G16" s="202" t="s">
        <v>222</v>
      </c>
      <c r="H16" s="202" t="s">
        <v>222</v>
      </c>
      <c r="I16" s="202">
        <f>'A16'!I16/'A15'!H16</f>
        <v>35.428571428571431</v>
      </c>
      <c r="J16" s="202" t="s">
        <v>222</v>
      </c>
      <c r="K16" s="202">
        <f>'A16'!K16/'A15'!J16</f>
        <v>19.166666666666668</v>
      </c>
      <c r="L16" s="49"/>
    </row>
    <row r="17" spans="1:12" x14ac:dyDescent="0.2">
      <c r="A17" s="104" t="s">
        <v>199</v>
      </c>
      <c r="B17" s="179" t="s">
        <v>220</v>
      </c>
      <c r="C17" s="202">
        <f>'A16'!C17/'A15'!B17</f>
        <v>2.6126760506595912</v>
      </c>
      <c r="D17" s="202" t="s">
        <v>222</v>
      </c>
      <c r="E17" s="202">
        <f>'A16'!E17/'A15'!D17</f>
        <v>4.1648575304173283</v>
      </c>
      <c r="F17" s="202">
        <f>'A16'!F17/'A15'!E17</f>
        <v>1.4508816171284635</v>
      </c>
      <c r="G17" s="202">
        <f>'A16'!G17/'A15'!F17</f>
        <v>1.1599999999999999</v>
      </c>
      <c r="H17" s="202" t="s">
        <v>222</v>
      </c>
      <c r="I17" s="202" t="s">
        <v>222</v>
      </c>
      <c r="J17" s="202" t="s">
        <v>222</v>
      </c>
      <c r="K17" s="202">
        <f>'A16'!K17/'A15'!J17</f>
        <v>3.4339449541890414</v>
      </c>
      <c r="L17" s="49"/>
    </row>
    <row r="18" spans="1:12" x14ac:dyDescent="0.2">
      <c r="A18" s="104" t="s">
        <v>200</v>
      </c>
      <c r="B18" s="179" t="s">
        <v>220</v>
      </c>
      <c r="C18" s="202">
        <f>'A16'!C18/'A15'!B18</f>
        <v>7.2524271237628435</v>
      </c>
      <c r="D18" s="202" t="s">
        <v>222</v>
      </c>
      <c r="E18" s="202">
        <f>'A16'!E18/'A15'!D18</f>
        <v>5.7307692307692308</v>
      </c>
      <c r="F18" s="202" t="s">
        <v>479</v>
      </c>
      <c r="G18" s="202">
        <f>'A16'!G18/'A15'!F18</f>
        <v>1.4620253286332319</v>
      </c>
      <c r="H18" s="202" t="s">
        <v>222</v>
      </c>
      <c r="I18" s="202" t="s">
        <v>479</v>
      </c>
      <c r="J18" s="202" t="s">
        <v>222</v>
      </c>
      <c r="K18" s="202">
        <f>'A16'!K18/'A15'!J18</f>
        <v>4.1010453104566036</v>
      </c>
      <c r="L18" s="49"/>
    </row>
    <row r="19" spans="1:12" x14ac:dyDescent="0.2">
      <c r="A19" s="104" t="s">
        <v>201</v>
      </c>
      <c r="B19" s="179" t="s">
        <v>220</v>
      </c>
      <c r="C19" s="202">
        <f>'A16'!C19/'A15'!B19</f>
        <v>9.407713418118071</v>
      </c>
      <c r="D19" s="202" t="s">
        <v>222</v>
      </c>
      <c r="E19" s="202">
        <f>'A16'!E19/'A15'!D19</f>
        <v>4.3875000000000002</v>
      </c>
      <c r="F19" s="202" t="s">
        <v>479</v>
      </c>
      <c r="G19" s="202">
        <f>'A16'!G19/'A15'!F19</f>
        <v>9.9275531090224653</v>
      </c>
      <c r="H19" s="202" t="s">
        <v>222</v>
      </c>
      <c r="I19" s="202" t="s">
        <v>479</v>
      </c>
      <c r="J19" s="202" t="s">
        <v>222</v>
      </c>
      <c r="K19" s="202">
        <f>'A16'!K19/'A15'!J19</f>
        <v>9.7780927847366215</v>
      </c>
      <c r="L19" s="49"/>
    </row>
    <row r="20" spans="1:12" x14ac:dyDescent="0.2">
      <c r="A20" s="104" t="s">
        <v>202</v>
      </c>
      <c r="B20" s="179" t="s">
        <v>220</v>
      </c>
      <c r="C20" s="202">
        <f>'A16'!C20/'A15'!B20</f>
        <v>9.2673796737967908</v>
      </c>
      <c r="D20" s="202" t="s">
        <v>222</v>
      </c>
      <c r="E20" s="202">
        <f>'A16'!E20/'A15'!D20</f>
        <v>2.7564102387409601</v>
      </c>
      <c r="F20" s="202">
        <f>'A16'!F20/'A15'!E20</f>
        <v>1.2537668568656095</v>
      </c>
      <c r="G20" s="202">
        <f>'A16'!G20/'A15'!F20</f>
        <v>2.3691756303306923</v>
      </c>
      <c r="H20" s="202" t="s">
        <v>222</v>
      </c>
      <c r="I20" s="202">
        <f>'A16'!I20/'A15'!H20</f>
        <v>8.875</v>
      </c>
      <c r="J20" s="202" t="s">
        <v>222</v>
      </c>
      <c r="K20" s="202">
        <f>'A16'!K20/'A15'!J20</f>
        <v>2.3686253545006695</v>
      </c>
      <c r="L20" s="49"/>
    </row>
    <row r="21" spans="1:12" x14ac:dyDescent="0.2">
      <c r="A21" s="104" t="s">
        <v>203</v>
      </c>
      <c r="B21" s="179" t="s">
        <v>220</v>
      </c>
      <c r="C21" s="202">
        <f>'A16'!C21/'A15'!B21</f>
        <v>8.920731646824807</v>
      </c>
      <c r="D21" s="202" t="s">
        <v>222</v>
      </c>
      <c r="E21" s="202">
        <f>'A16'!E21/'A15'!D21</f>
        <v>10.364865822802624</v>
      </c>
      <c r="F21" s="202">
        <f>'A16'!F21/'A15'!E21</f>
        <v>1.2644787673745175</v>
      </c>
      <c r="G21" s="202">
        <f>'A16'!G21/'A15'!F21</f>
        <v>2.5723380595267176</v>
      </c>
      <c r="H21" s="202" t="s">
        <v>222</v>
      </c>
      <c r="I21" s="202">
        <f>'A16'!I21/'A15'!H21</f>
        <v>20.826086956521738</v>
      </c>
      <c r="J21" s="202" t="s">
        <v>222</v>
      </c>
      <c r="K21" s="202">
        <f>'A16'!K21/'A15'!J21</f>
        <v>2.7222474555619387</v>
      </c>
      <c r="L21" s="49"/>
    </row>
    <row r="22" spans="1:12" x14ac:dyDescent="0.2">
      <c r="A22" s="104" t="s">
        <v>204</v>
      </c>
      <c r="B22" s="179" t="s">
        <v>217</v>
      </c>
      <c r="C22" s="202">
        <f>'A16'!C22/'A15'!B22</f>
        <v>15.782584959836665</v>
      </c>
      <c r="D22" s="202">
        <f>'A16'!D22/'A15'!C22</f>
        <v>5.9111461126239861</v>
      </c>
      <c r="E22" s="202">
        <f>'A16'!E22/'A15'!D22</f>
        <v>10.323391660327712</v>
      </c>
      <c r="F22" s="202">
        <f>'A16'!F22/'A15'!E22</f>
        <v>13.833770457703732</v>
      </c>
      <c r="G22" s="202">
        <f>'A16'!G22/'A15'!F22</f>
        <v>5.2851215175716604</v>
      </c>
      <c r="H22" s="202">
        <f>'A16'!H22/'A15'!G22</f>
        <v>6.1250534931598359</v>
      </c>
      <c r="I22" s="202">
        <f>'A16'!I22/'A15'!H22</f>
        <v>14.214948453608248</v>
      </c>
      <c r="J22" s="202">
        <f>'A16'!J22/'A15'!I22</f>
        <v>7.3181809536064151</v>
      </c>
      <c r="K22" s="202">
        <f>'A16'!K22/'A15'!J22</f>
        <v>9.7124393179399089</v>
      </c>
      <c r="L22" s="49"/>
    </row>
    <row r="23" spans="1:12" x14ac:dyDescent="0.2">
      <c r="A23" s="104" t="s">
        <v>205</v>
      </c>
      <c r="B23" s="179" t="s">
        <v>219</v>
      </c>
      <c r="C23" s="202">
        <f>'A16'!C23/'A15'!B23</f>
        <v>983.95695626827126</v>
      </c>
      <c r="D23" s="202" t="s">
        <v>222</v>
      </c>
      <c r="E23" s="202">
        <f>'A16'!E23/'A15'!D23</f>
        <v>433.88862272752579</v>
      </c>
      <c r="F23" s="202">
        <f>'A16'!F23/'A15'!E23</f>
        <v>1783.7146619260943</v>
      </c>
      <c r="G23" s="202">
        <f>'A16'!G23/'A15'!F23</f>
        <v>209.47939394166667</v>
      </c>
      <c r="H23" s="202">
        <f>'A16'!H23/'A15'!G23</f>
        <v>2077.000000017857</v>
      </c>
      <c r="I23" s="202">
        <f>'A16'!I23/'A15'!H23</f>
        <v>1523.7346200241254</v>
      </c>
      <c r="J23" s="202" t="s">
        <v>222</v>
      </c>
      <c r="K23" s="202">
        <f>'A16'!K23/'A15'!J23</f>
        <v>666.83399688316342</v>
      </c>
      <c r="L23" s="49"/>
    </row>
    <row r="24" spans="1:12" x14ac:dyDescent="0.2">
      <c r="A24" s="104" t="s">
        <v>206</v>
      </c>
      <c r="B24" s="179" t="s">
        <v>220</v>
      </c>
      <c r="C24" s="202">
        <f>'A16'!C24/'A15'!B24</f>
        <v>27.355199716133356</v>
      </c>
      <c r="D24" s="202">
        <f>'A16'!D24/'A15'!C24</f>
        <v>33.173246712168975</v>
      </c>
      <c r="E24" s="202">
        <f>'A16'!E24/'A15'!D24</f>
        <v>31.410894254031852</v>
      </c>
      <c r="F24" s="202">
        <f>'A16'!F24/'A15'!E24</f>
        <v>26.559602569339063</v>
      </c>
      <c r="G24" s="202">
        <f>'A16'!G24/'A15'!F24</f>
        <v>24.8790298165618</v>
      </c>
      <c r="H24" s="202">
        <f>'A16'!H24/'A15'!G24</f>
        <v>27.150721493531329</v>
      </c>
      <c r="I24" s="202">
        <f>'A16'!I24/'A15'!H24</f>
        <v>27.081632653061224</v>
      </c>
      <c r="J24" s="202">
        <f>'A16'!J24/'A15'!I24</f>
        <v>58.725478710690453</v>
      </c>
      <c r="K24" s="202">
        <f>'A16'!K24/'A15'!J24</f>
        <v>28.9642937946034</v>
      </c>
      <c r="L24" s="49"/>
    </row>
    <row r="25" spans="1:12" x14ac:dyDescent="0.2">
      <c r="A25" s="104" t="s">
        <v>207</v>
      </c>
      <c r="B25" s="179" t="s">
        <v>220</v>
      </c>
      <c r="C25" s="202">
        <f>'A16'!C25/'A15'!B25</f>
        <v>103.5919116722787</v>
      </c>
      <c r="D25" s="202">
        <f>'A16'!D25/'A15'!C25</f>
        <v>102.94053572554171</v>
      </c>
      <c r="E25" s="202">
        <f>'A16'!E25/'A15'!D25</f>
        <v>97.520873601809143</v>
      </c>
      <c r="F25" s="202">
        <f>'A16'!F25/'A15'!E25</f>
        <v>111.52604153320526</v>
      </c>
      <c r="G25" s="202">
        <f>'A16'!G25/'A15'!F25</f>
        <v>109.73463088770401</v>
      </c>
      <c r="H25" s="202">
        <f>'A16'!H25/'A15'!G25</f>
        <v>104.22125240797084</v>
      </c>
      <c r="I25" s="202">
        <f>'A16'!I25/'A15'!H25</f>
        <v>95.35</v>
      </c>
      <c r="J25" s="202">
        <f>'A16'!J25/'A15'!I25</f>
        <v>165.54259810263278</v>
      </c>
      <c r="K25" s="202">
        <f>'A16'!K25/'A15'!J25</f>
        <v>104.23858840377584</v>
      </c>
      <c r="L25" s="49"/>
    </row>
    <row r="26" spans="1:12" x14ac:dyDescent="0.2">
      <c r="A26" s="104" t="s">
        <v>208</v>
      </c>
      <c r="B26" s="179" t="s">
        <v>217</v>
      </c>
      <c r="C26" s="202">
        <f>'A16'!C26/'A15'!B26</f>
        <v>4.8335916249392579</v>
      </c>
      <c r="D26" s="202">
        <f>'A16'!D26/'A15'!C26</f>
        <v>5.025641000761409</v>
      </c>
      <c r="E26" s="202">
        <f>'A16'!E26/'A15'!D26</f>
        <v>5.9344827242409828</v>
      </c>
      <c r="F26" s="202">
        <f>'A16'!F26/'A15'!E26</f>
        <v>6.1305969574933181</v>
      </c>
      <c r="G26" s="202">
        <f>'A16'!G26/'A15'!F26</f>
        <v>4.7910922752727307</v>
      </c>
      <c r="H26" s="202">
        <f>'A16'!H26/'A15'!G26</f>
        <v>4.2340272732202706</v>
      </c>
      <c r="I26" s="202">
        <f>'A16'!I26/'A15'!H26</f>
        <v>4.1000834028356961</v>
      </c>
      <c r="J26" s="202">
        <f>'A16'!J26/'A15'!I26</f>
        <v>2.0254236334386753</v>
      </c>
      <c r="K26" s="202">
        <f>'A16'!K26/'A15'!J26</f>
        <v>4.9120578820735732</v>
      </c>
      <c r="L26" s="49"/>
    </row>
    <row r="27" spans="1:12" x14ac:dyDescent="0.2">
      <c r="A27" s="104" t="s">
        <v>209</v>
      </c>
      <c r="B27" s="179" t="s">
        <v>217</v>
      </c>
      <c r="C27" s="202">
        <f>'A16'!C27/'A15'!B27</f>
        <v>10.412487350679944</v>
      </c>
      <c r="D27" s="202">
        <f>'A16'!D27/'A15'!C27</f>
        <v>20.883607999687161</v>
      </c>
      <c r="E27" s="202">
        <f>'A16'!E27/'A15'!D27</f>
        <v>13.065709882677416</v>
      </c>
      <c r="F27" s="202">
        <f>'A16'!F27/'A15'!E27</f>
        <v>19.235984065612939</v>
      </c>
      <c r="G27" s="202">
        <f>'A16'!G27/'A15'!F27</f>
        <v>30.989790826930587</v>
      </c>
      <c r="H27" s="202">
        <f>'A16'!H27/'A15'!G27</f>
        <v>13.819210189996086</v>
      </c>
      <c r="I27" s="202">
        <f>'A16'!I27/'A15'!H27</f>
        <v>14.883870967025089</v>
      </c>
      <c r="J27" s="202">
        <f>'A16'!J27/'A15'!I27</f>
        <v>1.8354430168242275</v>
      </c>
      <c r="K27" s="202">
        <f>'A16'!K27/'A15'!J27</f>
        <v>15.99203283529789</v>
      </c>
      <c r="L27" s="49"/>
    </row>
    <row r="28" spans="1:12" x14ac:dyDescent="0.2">
      <c r="A28" s="104" t="s">
        <v>210</v>
      </c>
      <c r="B28" s="179" t="s">
        <v>217</v>
      </c>
      <c r="C28" s="202">
        <f>'A16'!C28/'A15'!B28</f>
        <v>13.83938872622155</v>
      </c>
      <c r="D28" s="202" t="s">
        <v>222</v>
      </c>
      <c r="E28" s="202">
        <f>'A16'!E28/'A15'!D28</f>
        <v>17.241759475586775</v>
      </c>
      <c r="F28" s="202">
        <f>'A16'!F28/'A15'!E28</f>
        <v>16.921052750323177</v>
      </c>
      <c r="G28" s="202">
        <f>'A16'!G28/'A15'!F28</f>
        <v>23.349881799054373</v>
      </c>
      <c r="H28" s="202">
        <f>'A16'!H28/'A15'!G28</f>
        <v>12.4</v>
      </c>
      <c r="I28" s="202" t="s">
        <v>222</v>
      </c>
      <c r="J28" s="202">
        <f>'A16'!J28/'A15'!I28</f>
        <v>28.425530062924519</v>
      </c>
      <c r="K28" s="202">
        <f>'A16'!K28/'A15'!J28</f>
        <v>15.470156956345555</v>
      </c>
      <c r="L28" s="49"/>
    </row>
    <row r="29" spans="1:12" x14ac:dyDescent="0.2">
      <c r="A29" s="104" t="s">
        <v>211</v>
      </c>
      <c r="B29" s="179" t="s">
        <v>217</v>
      </c>
      <c r="C29" s="202">
        <f>'A16'!C29/'A15'!B29</f>
        <v>115.80852260862591</v>
      </c>
      <c r="D29" s="202">
        <f>'A16'!D29/'A15'!C29</f>
        <v>43.263865608339557</v>
      </c>
      <c r="E29" s="202">
        <f>'A16'!E29/'A15'!D29</f>
        <v>22.840614063842214</v>
      </c>
      <c r="F29" s="202">
        <f>'A16'!F29/'A15'!E29</f>
        <v>49.491914115496819</v>
      </c>
      <c r="G29" s="202">
        <f>'A16'!G29/'A15'!F29</f>
        <v>56.425628659948408</v>
      </c>
      <c r="H29" s="202">
        <f>'A16'!H29/'A15'!G29</f>
        <v>55.164176769947574</v>
      </c>
      <c r="I29" s="202">
        <f>'A16'!I29/'A15'!H29</f>
        <v>50.691326530612244</v>
      </c>
      <c r="J29" s="202">
        <f>'A16'!J29/'A15'!I29</f>
        <v>36.155195053845155</v>
      </c>
      <c r="K29" s="202">
        <f>'A16'!K29/'A15'!J29</f>
        <v>51.668000150797042</v>
      </c>
      <c r="L29" s="49"/>
    </row>
    <row r="30" spans="1:12" x14ac:dyDescent="0.2">
      <c r="A30" s="104" t="s">
        <v>212</v>
      </c>
      <c r="B30" s="179" t="s">
        <v>217</v>
      </c>
      <c r="C30" s="202">
        <f>'A16'!C30/'A15'!B30</f>
        <v>109.56288649359045</v>
      </c>
      <c r="D30" s="202">
        <f>'A16'!D30/'A15'!C30</f>
        <v>66.369819362986547</v>
      </c>
      <c r="E30" s="202">
        <f>'A16'!E30/'A15'!D30</f>
        <v>58.546566644505198</v>
      </c>
      <c r="F30" s="202">
        <f>'A16'!F30/'A15'!E30</f>
        <v>73.010309604856545</v>
      </c>
      <c r="G30" s="202">
        <f>'A16'!G30/'A15'!F30</f>
        <v>94.558679297076409</v>
      </c>
      <c r="H30" s="202">
        <f>'A16'!H30/'A15'!G30</f>
        <v>89.234967906859112</v>
      </c>
      <c r="I30" s="202">
        <f>'A16'!I30/'A15'!H30</f>
        <v>119.8861985472155</v>
      </c>
      <c r="J30" s="202">
        <f>'A16'!J30/'A15'!I30</f>
        <v>93.123541360207568</v>
      </c>
      <c r="K30" s="202">
        <f>'A16'!K30/'A15'!J30</f>
        <v>78.913844815919006</v>
      </c>
      <c r="L30" s="49"/>
    </row>
    <row r="31" spans="1:12" x14ac:dyDescent="0.2">
      <c r="A31" s="104" t="s">
        <v>213</v>
      </c>
      <c r="B31" s="179" t="s">
        <v>217</v>
      </c>
      <c r="C31" s="202">
        <f>'A16'!C31/'A15'!B31</f>
        <v>52.540596403875554</v>
      </c>
      <c r="D31" s="202">
        <f>'A16'!D31/'A15'!C31</f>
        <v>45.541764695671134</v>
      </c>
      <c r="E31" s="202">
        <f>'A16'!E31/'A15'!D31</f>
        <v>29.172946596245819</v>
      </c>
      <c r="F31" s="202">
        <f>'A16'!F31/'A15'!E31</f>
        <v>38.73898500045857</v>
      </c>
      <c r="G31" s="202">
        <f>'A16'!G31/'A15'!F31</f>
        <v>33.946445905817136</v>
      </c>
      <c r="H31" s="202">
        <f>'A16'!H31/'A15'!G31</f>
        <v>29.24975689231055</v>
      </c>
      <c r="I31" s="202">
        <f>'A16'!I31/'A15'!H31</f>
        <v>40.348699826790707</v>
      </c>
      <c r="J31" s="202">
        <f>'A16'!J31/'A15'!I31</f>
        <v>33.423569848663973</v>
      </c>
      <c r="K31" s="202">
        <f>'A16'!K31/'A15'!J31</f>
        <v>39.916554156614197</v>
      </c>
      <c r="L31" s="49"/>
    </row>
    <row r="32" spans="1:12" x14ac:dyDescent="0.2">
      <c r="A32" s="125" t="s">
        <v>214</v>
      </c>
      <c r="B32" s="185" t="s">
        <v>221</v>
      </c>
      <c r="C32" s="203">
        <f>'A16'!C32/'A15'!B32</f>
        <v>33.612820540289121</v>
      </c>
      <c r="D32" s="203" t="s">
        <v>222</v>
      </c>
      <c r="E32" s="203">
        <f>'A16'!E32/'A15'!D32</f>
        <v>39.03809530018605</v>
      </c>
      <c r="F32" s="203">
        <f>'A16'!F32/'A15'!E32</f>
        <v>43.908065047889039</v>
      </c>
      <c r="G32" s="203">
        <f>'A16'!G32/'A15'!F32</f>
        <v>26.815979452184195</v>
      </c>
      <c r="H32" s="203">
        <f>'A16'!H32/'A15'!G32</f>
        <v>32.9866163377148</v>
      </c>
      <c r="I32" s="203">
        <f>'A16'!I32/'A15'!H32</f>
        <v>34.4765306122449</v>
      </c>
      <c r="J32" s="203">
        <f>'A16'!J32/'A15'!I32</f>
        <v>65.243549106243748</v>
      </c>
      <c r="K32" s="203">
        <f>'A16'!K32/'A15'!J32</f>
        <v>35.768535156889186</v>
      </c>
      <c r="L32" s="49"/>
    </row>
    <row r="33" spans="1:12" x14ac:dyDescent="0.2">
      <c r="A33" s="49"/>
      <c r="B33" s="49"/>
      <c r="C33" s="49"/>
      <c r="D33" s="49"/>
      <c r="E33" s="49"/>
      <c r="F33" s="49"/>
      <c r="G33" s="49"/>
      <c r="H33" s="49"/>
      <c r="I33" s="49"/>
      <c r="J33" s="49"/>
      <c r="K33" s="49"/>
      <c r="L33" s="49"/>
    </row>
    <row r="34" spans="1:12" x14ac:dyDescent="0.2">
      <c r="A34" s="303" t="s">
        <v>252</v>
      </c>
      <c r="B34" s="49"/>
      <c r="C34" s="49"/>
      <c r="D34" s="49"/>
      <c r="E34" s="49"/>
      <c r="F34" s="49"/>
      <c r="G34" s="49"/>
      <c r="H34" s="49"/>
      <c r="I34" s="49"/>
      <c r="J34" s="49"/>
      <c r="K34" s="49"/>
      <c r="L34" s="49"/>
    </row>
    <row r="35" spans="1:12" x14ac:dyDescent="0.2">
      <c r="A35" s="303" t="s">
        <v>575</v>
      </c>
      <c r="B35" s="49"/>
      <c r="C35" s="49"/>
      <c r="D35" s="49"/>
      <c r="E35" s="49"/>
      <c r="F35" s="49"/>
      <c r="G35" s="49"/>
      <c r="H35" s="49"/>
      <c r="I35" s="49"/>
      <c r="J35" s="49"/>
      <c r="K35" s="49"/>
      <c r="L35" s="49"/>
    </row>
    <row r="36" spans="1:12" x14ac:dyDescent="0.2">
      <c r="A36" s="303" t="s">
        <v>304</v>
      </c>
      <c r="B36" s="49"/>
      <c r="C36" s="49"/>
      <c r="D36" s="49"/>
      <c r="E36" s="49"/>
      <c r="F36" s="49"/>
      <c r="G36" s="49"/>
      <c r="H36" s="49"/>
      <c r="I36" s="49"/>
      <c r="J36" s="49"/>
      <c r="K36" s="49"/>
      <c r="L36" s="49"/>
    </row>
    <row r="37" spans="1:12" x14ac:dyDescent="0.2">
      <c r="A37" s="303" t="s">
        <v>464</v>
      </c>
      <c r="B37" s="49"/>
      <c r="C37" s="49"/>
      <c r="D37" s="49"/>
      <c r="E37" s="49"/>
      <c r="F37" s="49"/>
      <c r="G37" s="49"/>
      <c r="H37" s="49"/>
      <c r="I37" s="49"/>
      <c r="J37" s="49"/>
      <c r="K37" s="49"/>
      <c r="L37" s="49"/>
    </row>
    <row r="38" spans="1:12" x14ac:dyDescent="0.2">
      <c r="A38" s="201" t="s">
        <v>481</v>
      </c>
      <c r="B38" s="49"/>
      <c r="C38" s="49"/>
      <c r="D38" s="49"/>
      <c r="E38" s="49"/>
      <c r="F38" s="49"/>
      <c r="G38" s="49"/>
      <c r="H38" s="49"/>
      <c r="I38" s="49"/>
      <c r="J38" s="49"/>
      <c r="K38" s="49"/>
      <c r="L38" s="49"/>
    </row>
    <row r="39" spans="1:12" x14ac:dyDescent="0.2">
      <c r="A39" s="201" t="s">
        <v>482</v>
      </c>
      <c r="B39" s="49"/>
      <c r="C39" s="49"/>
      <c r="D39" s="49"/>
      <c r="E39" s="49"/>
      <c r="F39" s="49"/>
      <c r="G39" s="49"/>
      <c r="H39" s="49"/>
      <c r="I39" s="49"/>
      <c r="J39" s="49"/>
      <c r="K39" s="49"/>
      <c r="L39" s="49"/>
    </row>
    <row r="40" spans="1:12" x14ac:dyDescent="0.2">
      <c r="A40" s="201"/>
      <c r="B40" s="49"/>
      <c r="C40" s="49"/>
      <c r="D40" s="49"/>
      <c r="E40" s="49"/>
      <c r="F40" s="49"/>
      <c r="G40" s="49"/>
      <c r="H40" s="49"/>
      <c r="I40" s="49"/>
      <c r="J40" s="49"/>
      <c r="K40" s="49"/>
      <c r="L40" s="49"/>
    </row>
    <row r="41" spans="1:12" x14ac:dyDescent="0.2">
      <c r="A41" s="314" t="s">
        <v>505</v>
      </c>
    </row>
    <row r="42" spans="1:12" x14ac:dyDescent="0.2">
      <c r="A42" s="30" t="s">
        <v>504</v>
      </c>
    </row>
    <row r="43" spans="1:12" x14ac:dyDescent="0.2">
      <c r="A43" s="30"/>
    </row>
    <row r="44" spans="1:12" x14ac:dyDescent="0.2">
      <c r="A44" s="30"/>
    </row>
    <row r="60" spans="1:34" x14ac:dyDescent="0.2">
      <c r="A60" s="72"/>
      <c r="B60" s="83"/>
      <c r="C60" s="73"/>
      <c r="D60" s="73"/>
      <c r="E60" s="73"/>
      <c r="F60" s="73"/>
      <c r="G60" s="73"/>
      <c r="H60" s="73"/>
      <c r="I60" s="73"/>
      <c r="J60" s="73"/>
      <c r="K60" s="73"/>
      <c r="M60" s="72"/>
      <c r="N60" s="7"/>
      <c r="O60" s="7"/>
      <c r="P60" s="7"/>
      <c r="Q60" s="7"/>
      <c r="R60" s="7"/>
      <c r="S60" s="7"/>
      <c r="T60" s="7"/>
      <c r="U60" s="7"/>
      <c r="V60" s="8"/>
      <c r="X60" s="72"/>
      <c r="Y60" s="83"/>
      <c r="Z60" s="108"/>
      <c r="AA60" s="108"/>
      <c r="AB60" s="108"/>
      <c r="AC60" s="108"/>
      <c r="AD60" s="108"/>
      <c r="AE60" s="108"/>
      <c r="AF60" s="108"/>
      <c r="AG60" s="108"/>
      <c r="AH60" s="108"/>
    </row>
    <row r="61" spans="1:34" x14ac:dyDescent="0.2">
      <c r="A61" s="20"/>
      <c r="B61" s="21"/>
      <c r="C61" s="8"/>
      <c r="D61" s="8"/>
      <c r="E61" s="8"/>
      <c r="F61" s="8"/>
      <c r="G61" s="8"/>
      <c r="H61" s="8"/>
      <c r="I61" s="8"/>
      <c r="J61" s="8"/>
      <c r="K61" s="8"/>
      <c r="M61" s="20"/>
      <c r="N61" s="7"/>
      <c r="O61" s="7"/>
      <c r="P61" s="7"/>
      <c r="Q61" s="7"/>
      <c r="R61" s="7"/>
      <c r="S61" s="7"/>
      <c r="T61" s="7"/>
      <c r="U61" s="7"/>
      <c r="V61" s="8"/>
      <c r="X61" s="20"/>
      <c r="Y61" s="21"/>
      <c r="Z61" s="108"/>
      <c r="AA61" s="108"/>
      <c r="AB61" s="108"/>
      <c r="AC61" s="108"/>
      <c r="AD61" s="108"/>
      <c r="AE61" s="108"/>
      <c r="AF61" s="108"/>
      <c r="AG61" s="108"/>
      <c r="AH61" s="108"/>
    </row>
    <row r="62" spans="1:34" x14ac:dyDescent="0.2">
      <c r="A62" s="20"/>
      <c r="B62" s="21"/>
      <c r="C62" s="8"/>
      <c r="D62" s="8"/>
      <c r="E62" s="8"/>
      <c r="F62" s="8"/>
      <c r="G62" s="8"/>
      <c r="H62" s="8"/>
      <c r="I62" s="8"/>
      <c r="J62" s="8"/>
      <c r="K62" s="8"/>
      <c r="M62" s="20"/>
      <c r="N62" s="7"/>
      <c r="O62" s="7"/>
      <c r="P62" s="7"/>
      <c r="Q62" s="7"/>
      <c r="R62" s="7"/>
      <c r="S62" s="7"/>
      <c r="T62" s="7"/>
      <c r="U62" s="7"/>
      <c r="V62" s="8"/>
      <c r="X62" s="20"/>
      <c r="Y62" s="21"/>
      <c r="Z62" s="108"/>
      <c r="AA62" s="108"/>
      <c r="AB62" s="108"/>
      <c r="AC62" s="108"/>
      <c r="AD62" s="108"/>
      <c r="AE62" s="108"/>
      <c r="AF62" s="108"/>
      <c r="AG62" s="108"/>
      <c r="AH62" s="108"/>
    </row>
    <row r="63" spans="1:34" x14ac:dyDescent="0.2">
      <c r="A63" s="20"/>
      <c r="B63" s="21"/>
      <c r="C63" s="8"/>
      <c r="D63" s="8"/>
      <c r="E63" s="8"/>
      <c r="F63" s="8"/>
      <c r="G63" s="8"/>
      <c r="H63" s="8"/>
      <c r="I63" s="8"/>
      <c r="J63" s="8"/>
      <c r="K63" s="8"/>
      <c r="M63" s="20"/>
      <c r="N63" s="7"/>
      <c r="O63" s="7"/>
      <c r="P63" s="7"/>
      <c r="Q63" s="7"/>
      <c r="R63" s="7"/>
      <c r="S63" s="7"/>
      <c r="T63" s="7"/>
      <c r="U63" s="7"/>
      <c r="V63" s="8"/>
      <c r="X63" s="20"/>
      <c r="Y63" s="21"/>
      <c r="Z63" s="108"/>
      <c r="AA63" s="108"/>
      <c r="AB63" s="108"/>
      <c r="AC63" s="108"/>
      <c r="AD63" s="108"/>
      <c r="AE63" s="108"/>
      <c r="AF63" s="108"/>
      <c r="AG63" s="108"/>
      <c r="AH63" s="108"/>
    </row>
    <row r="64" spans="1:34" x14ac:dyDescent="0.2">
      <c r="A64" s="20"/>
      <c r="B64" s="21"/>
      <c r="C64" s="8"/>
      <c r="D64" s="8"/>
      <c r="E64" s="8"/>
      <c r="F64" s="8"/>
      <c r="G64" s="8"/>
      <c r="H64" s="8"/>
      <c r="I64" s="8"/>
      <c r="J64" s="8"/>
      <c r="K64" s="8"/>
      <c r="M64" s="20"/>
      <c r="N64" s="7"/>
      <c r="O64" s="7"/>
      <c r="P64" s="7"/>
      <c r="Q64" s="7"/>
      <c r="R64" s="7"/>
      <c r="S64" s="7"/>
      <c r="T64" s="7"/>
      <c r="U64" s="7"/>
      <c r="V64" s="8"/>
      <c r="X64" s="20"/>
      <c r="Y64" s="21"/>
      <c r="Z64" s="108"/>
      <c r="AA64" s="108"/>
      <c r="AB64" s="108"/>
      <c r="AC64" s="108"/>
      <c r="AD64" s="108"/>
      <c r="AE64" s="108"/>
      <c r="AF64" s="108"/>
      <c r="AG64" s="108"/>
      <c r="AH64" s="108"/>
    </row>
    <row r="65" spans="1:34" x14ac:dyDescent="0.2">
      <c r="A65" s="20"/>
      <c r="B65" s="21"/>
      <c r="C65" s="8"/>
      <c r="D65" s="8"/>
      <c r="E65" s="8"/>
      <c r="F65" s="8"/>
      <c r="G65" s="8"/>
      <c r="H65" s="8"/>
      <c r="I65" s="8"/>
      <c r="J65" s="8"/>
      <c r="K65" s="8"/>
      <c r="M65" s="20"/>
      <c r="N65" s="7"/>
      <c r="O65" s="7"/>
      <c r="P65" s="7"/>
      <c r="Q65" s="7"/>
      <c r="R65" s="7"/>
      <c r="S65" s="7"/>
      <c r="T65" s="7"/>
      <c r="U65" s="7"/>
      <c r="V65" s="8"/>
      <c r="X65" s="20"/>
      <c r="Y65" s="21"/>
      <c r="Z65" s="108"/>
      <c r="AA65" s="108"/>
      <c r="AB65" s="108"/>
      <c r="AC65" s="108"/>
      <c r="AD65" s="108"/>
      <c r="AE65" s="108"/>
      <c r="AF65" s="108"/>
      <c r="AG65" s="108"/>
      <c r="AH65" s="108"/>
    </row>
    <row r="66" spans="1:34" x14ac:dyDescent="0.2">
      <c r="A66" s="20"/>
      <c r="B66" s="21"/>
      <c r="C66" s="8"/>
      <c r="D66" s="8"/>
      <c r="E66" s="8"/>
      <c r="F66" s="8"/>
      <c r="G66" s="8"/>
      <c r="H66" s="8"/>
      <c r="I66" s="8"/>
      <c r="J66" s="8"/>
      <c r="K66" s="8"/>
      <c r="M66" s="20"/>
      <c r="N66" s="7"/>
      <c r="O66" s="7"/>
      <c r="P66" s="7"/>
      <c r="Q66" s="7"/>
      <c r="R66" s="7"/>
      <c r="S66" s="7"/>
      <c r="T66" s="7"/>
      <c r="U66" s="7"/>
      <c r="V66" s="8"/>
      <c r="X66" s="20"/>
      <c r="Y66" s="21"/>
      <c r="Z66" s="108"/>
      <c r="AA66" s="108"/>
      <c r="AB66" s="108"/>
      <c r="AC66" s="108"/>
      <c r="AD66" s="108"/>
      <c r="AE66" s="108"/>
      <c r="AF66" s="108"/>
      <c r="AG66" s="108"/>
      <c r="AH66" s="108"/>
    </row>
    <row r="67" spans="1:34" x14ac:dyDescent="0.2">
      <c r="A67" s="20"/>
      <c r="B67" s="21"/>
      <c r="C67" s="8"/>
      <c r="D67" s="8"/>
      <c r="E67" s="8"/>
      <c r="F67" s="8"/>
      <c r="G67" s="8"/>
      <c r="H67" s="8"/>
      <c r="I67" s="8"/>
      <c r="J67" s="8"/>
      <c r="K67" s="8"/>
      <c r="M67" s="20"/>
      <c r="N67" s="7"/>
      <c r="O67" s="7"/>
      <c r="P67" s="7"/>
      <c r="Q67" s="7"/>
      <c r="R67" s="7"/>
      <c r="S67" s="7"/>
      <c r="T67" s="7"/>
      <c r="U67" s="7"/>
      <c r="V67" s="8"/>
      <c r="X67" s="20"/>
      <c r="Y67" s="21"/>
      <c r="Z67" s="108"/>
      <c r="AA67" s="108"/>
      <c r="AB67" s="108"/>
      <c r="AC67" s="108"/>
      <c r="AD67" s="108"/>
      <c r="AE67" s="108"/>
      <c r="AF67" s="108"/>
      <c r="AG67" s="108"/>
      <c r="AH67" s="108"/>
    </row>
    <row r="68" spans="1:34" x14ac:dyDescent="0.2">
      <c r="A68" s="20"/>
      <c r="B68" s="21"/>
      <c r="C68" s="8"/>
      <c r="D68" s="8"/>
      <c r="E68" s="8"/>
      <c r="F68" s="8"/>
      <c r="G68" s="8"/>
      <c r="H68" s="8"/>
      <c r="I68" s="8"/>
      <c r="J68" s="8"/>
      <c r="K68" s="8"/>
      <c r="M68" s="20"/>
      <c r="N68" s="7"/>
      <c r="O68" s="7"/>
      <c r="P68" s="7"/>
      <c r="Q68" s="7"/>
      <c r="R68" s="7"/>
      <c r="S68" s="7"/>
      <c r="T68" s="7"/>
      <c r="U68" s="7"/>
      <c r="V68" s="8"/>
      <c r="X68" s="20"/>
      <c r="Y68" s="21"/>
      <c r="Z68" s="108"/>
      <c r="AA68" s="108"/>
      <c r="AB68" s="108"/>
      <c r="AC68" s="108"/>
      <c r="AD68" s="108"/>
      <c r="AE68" s="108"/>
      <c r="AF68" s="108"/>
      <c r="AG68" s="108"/>
      <c r="AH68" s="108"/>
    </row>
    <row r="69" spans="1:34" x14ac:dyDescent="0.2">
      <c r="A69" s="20"/>
      <c r="B69" s="21"/>
      <c r="C69" s="26"/>
      <c r="D69" s="26"/>
      <c r="E69" s="26"/>
      <c r="F69" s="26"/>
      <c r="G69" s="26"/>
      <c r="H69" s="26"/>
      <c r="I69" s="26"/>
      <c r="J69" s="26"/>
      <c r="K69" s="8"/>
      <c r="M69" s="20"/>
      <c r="N69" s="7"/>
      <c r="O69" s="7"/>
      <c r="P69" s="7"/>
      <c r="Q69" s="7"/>
      <c r="R69" s="7"/>
      <c r="S69" s="7"/>
      <c r="T69" s="7"/>
      <c r="U69" s="7"/>
      <c r="V69" s="8"/>
      <c r="X69" s="20"/>
      <c r="Y69" s="21"/>
      <c r="Z69" s="108"/>
      <c r="AA69" s="54"/>
      <c r="AB69" s="108"/>
      <c r="AC69" s="108"/>
      <c r="AD69" s="108"/>
      <c r="AE69" s="108"/>
      <c r="AF69" s="108"/>
      <c r="AG69" s="108"/>
      <c r="AH69" s="108"/>
    </row>
    <row r="70" spans="1:34" x14ac:dyDescent="0.2">
      <c r="A70" s="20"/>
      <c r="B70" s="21"/>
      <c r="C70" s="8"/>
      <c r="D70" s="8"/>
      <c r="E70" s="8"/>
      <c r="F70" s="8"/>
      <c r="G70" s="8"/>
      <c r="H70" s="8"/>
      <c r="I70" s="8"/>
      <c r="J70" s="8"/>
      <c r="K70" s="8"/>
      <c r="M70" s="20"/>
      <c r="N70" s="7"/>
      <c r="O70" s="7"/>
      <c r="P70" s="7"/>
      <c r="Q70" s="7"/>
      <c r="R70" s="7"/>
      <c r="S70" s="7"/>
      <c r="T70" s="7"/>
      <c r="U70" s="7"/>
      <c r="V70" s="8"/>
      <c r="X70" s="20"/>
      <c r="Y70" s="21"/>
      <c r="Z70" s="108"/>
      <c r="AA70" s="54"/>
      <c r="AB70" s="54"/>
      <c r="AC70" s="108"/>
      <c r="AD70" s="108"/>
      <c r="AE70" s="54"/>
      <c r="AF70" s="54"/>
      <c r="AG70" s="108"/>
      <c r="AH70" s="108"/>
    </row>
    <row r="71" spans="1:34" x14ac:dyDescent="0.2">
      <c r="A71" s="20"/>
      <c r="B71" s="21"/>
      <c r="C71" s="26"/>
      <c r="D71" s="26"/>
      <c r="E71" s="26"/>
      <c r="F71" s="26"/>
      <c r="G71" s="26"/>
      <c r="H71" s="26"/>
      <c r="I71" s="26"/>
      <c r="J71" s="26"/>
      <c r="K71" s="8"/>
      <c r="M71" s="20"/>
      <c r="N71" s="7"/>
      <c r="O71" s="7"/>
      <c r="P71" s="7"/>
      <c r="Q71" s="7"/>
      <c r="R71" s="7"/>
      <c r="S71" s="7"/>
      <c r="T71" s="7"/>
      <c r="U71" s="7"/>
      <c r="V71" s="8"/>
      <c r="X71" s="20"/>
      <c r="Y71" s="21"/>
      <c r="Z71" s="108"/>
      <c r="AA71" s="54"/>
      <c r="AB71" s="108"/>
      <c r="AC71" s="108"/>
      <c r="AD71" s="108"/>
      <c r="AE71" s="54"/>
      <c r="AF71" s="54"/>
      <c r="AG71" s="108"/>
      <c r="AH71" s="108"/>
    </row>
    <row r="72" spans="1:34" x14ac:dyDescent="0.2">
      <c r="A72" s="20"/>
      <c r="B72" s="21"/>
      <c r="C72" s="26"/>
      <c r="D72" s="26"/>
      <c r="E72" s="26"/>
      <c r="F72" s="26"/>
      <c r="G72" s="26"/>
      <c r="H72" s="26"/>
      <c r="I72" s="26"/>
      <c r="J72" s="26"/>
      <c r="K72" s="8"/>
      <c r="M72" s="20"/>
      <c r="N72" s="7"/>
      <c r="O72" s="7"/>
      <c r="P72" s="7"/>
      <c r="Q72" s="7"/>
      <c r="R72" s="7"/>
      <c r="S72" s="7"/>
      <c r="T72" s="7"/>
      <c r="U72" s="7"/>
      <c r="V72" s="8"/>
      <c r="X72" s="20"/>
      <c r="Y72" s="21"/>
      <c r="Z72" s="108"/>
      <c r="AA72" s="54"/>
      <c r="AB72" s="108"/>
      <c r="AC72" s="108"/>
      <c r="AD72" s="108"/>
      <c r="AE72" s="108"/>
      <c r="AF72" s="54"/>
      <c r="AG72" s="54"/>
      <c r="AH72" s="108"/>
    </row>
    <row r="73" spans="1:34" x14ac:dyDescent="0.2">
      <c r="A73" s="20"/>
      <c r="B73" s="21"/>
      <c r="C73" s="26"/>
      <c r="D73" s="26"/>
      <c r="E73" s="26"/>
      <c r="F73" s="26"/>
      <c r="G73" s="26"/>
      <c r="H73" s="26"/>
      <c r="I73" s="26"/>
      <c r="J73" s="26"/>
      <c r="K73" s="8"/>
      <c r="M73" s="20"/>
      <c r="N73" s="7"/>
      <c r="O73" s="7"/>
      <c r="P73" s="7"/>
      <c r="Q73" s="7"/>
      <c r="R73" s="7"/>
      <c r="S73" s="7"/>
      <c r="T73" s="7"/>
      <c r="U73" s="7"/>
      <c r="V73" s="8"/>
      <c r="X73" s="20"/>
      <c r="Y73" s="21"/>
      <c r="Z73" s="108"/>
      <c r="AA73" s="54"/>
      <c r="AB73" s="108"/>
      <c r="AC73" s="108"/>
      <c r="AD73" s="108"/>
      <c r="AE73" s="54"/>
      <c r="AF73" s="54"/>
      <c r="AG73" s="108"/>
      <c r="AH73" s="108"/>
    </row>
    <row r="74" spans="1:34" x14ac:dyDescent="0.2">
      <c r="A74" s="20"/>
      <c r="B74" s="21"/>
      <c r="C74" s="26"/>
      <c r="D74" s="26"/>
      <c r="E74" s="26"/>
      <c r="F74" s="26"/>
      <c r="G74" s="26"/>
      <c r="H74" s="26"/>
      <c r="I74" s="26"/>
      <c r="J74" s="26"/>
      <c r="K74" s="8"/>
      <c r="M74" s="20"/>
      <c r="N74" s="7"/>
      <c r="O74" s="7"/>
      <c r="P74" s="7"/>
      <c r="Q74" s="7"/>
      <c r="R74" s="7"/>
      <c r="S74" s="7"/>
      <c r="T74" s="7"/>
      <c r="U74" s="7"/>
      <c r="V74" s="8"/>
      <c r="X74" s="20"/>
      <c r="Y74" s="21"/>
      <c r="Z74" s="108"/>
      <c r="AA74" s="54"/>
      <c r="AB74" s="108"/>
      <c r="AC74" s="108"/>
      <c r="AD74" s="54"/>
      <c r="AE74" s="108"/>
      <c r="AF74" s="54"/>
      <c r="AG74" s="108"/>
      <c r="AH74" s="108"/>
    </row>
    <row r="75" spans="1:34" x14ac:dyDescent="0.2">
      <c r="A75" s="20"/>
      <c r="B75" s="21"/>
      <c r="C75" s="8"/>
      <c r="D75" s="8"/>
      <c r="E75" s="8"/>
      <c r="F75" s="8"/>
      <c r="G75" s="8"/>
      <c r="H75" s="8"/>
      <c r="I75" s="8"/>
      <c r="J75" s="8"/>
      <c r="K75" s="8"/>
      <c r="M75" s="20"/>
      <c r="N75" s="7"/>
      <c r="O75" s="7"/>
      <c r="P75" s="7"/>
      <c r="Q75" s="7"/>
      <c r="R75" s="7"/>
      <c r="S75" s="7"/>
      <c r="T75" s="7"/>
      <c r="U75" s="7"/>
      <c r="V75" s="8"/>
      <c r="X75" s="20"/>
      <c r="Y75" s="21"/>
      <c r="Z75" s="108"/>
      <c r="AA75" s="54"/>
      <c r="AB75" s="108"/>
      <c r="AC75" s="108"/>
      <c r="AD75" s="108"/>
      <c r="AE75" s="108"/>
      <c r="AF75" s="54"/>
      <c r="AG75" s="108"/>
      <c r="AH75" s="108"/>
    </row>
    <row r="76" spans="1:34" x14ac:dyDescent="0.2">
      <c r="A76" s="20"/>
      <c r="B76" s="21"/>
      <c r="C76" s="8"/>
      <c r="D76" s="8"/>
      <c r="E76" s="8"/>
      <c r="F76" s="8"/>
      <c r="G76" s="8"/>
      <c r="H76" s="8"/>
      <c r="I76" s="8"/>
      <c r="J76" s="8"/>
      <c r="K76" s="8"/>
      <c r="M76" s="20"/>
      <c r="N76" s="7"/>
      <c r="O76" s="7"/>
      <c r="P76" s="7"/>
      <c r="Q76" s="7"/>
      <c r="R76" s="7"/>
      <c r="S76" s="7"/>
      <c r="T76" s="7"/>
      <c r="U76" s="7"/>
      <c r="V76" s="8"/>
      <c r="X76" s="20"/>
      <c r="Y76" s="21"/>
      <c r="Z76" s="108"/>
      <c r="AA76" s="54"/>
      <c r="AB76" s="108"/>
      <c r="AC76" s="108"/>
      <c r="AD76" s="108"/>
      <c r="AE76" s="108"/>
      <c r="AF76" s="54"/>
      <c r="AG76" s="108"/>
      <c r="AH76" s="108"/>
    </row>
    <row r="77" spans="1:34" x14ac:dyDescent="0.2">
      <c r="A77" s="20"/>
      <c r="B77" s="21"/>
      <c r="C77" s="8"/>
      <c r="D77" s="8"/>
      <c r="E77" s="8"/>
      <c r="F77" s="8"/>
      <c r="G77" s="8"/>
      <c r="H77" s="8"/>
      <c r="I77" s="8"/>
      <c r="J77" s="8"/>
      <c r="K77" s="8"/>
      <c r="M77" s="20"/>
      <c r="N77" s="7"/>
      <c r="O77" s="7"/>
      <c r="P77" s="7"/>
      <c r="Q77" s="7"/>
      <c r="R77" s="7"/>
      <c r="S77" s="7"/>
      <c r="T77" s="7"/>
      <c r="U77" s="7"/>
      <c r="V77" s="8"/>
      <c r="X77" s="20"/>
      <c r="Y77" s="21"/>
      <c r="Z77" s="108"/>
      <c r="AA77" s="108"/>
      <c r="AB77" s="108"/>
      <c r="AC77" s="108"/>
      <c r="AD77" s="108"/>
      <c r="AE77" s="108"/>
      <c r="AF77" s="108"/>
      <c r="AG77" s="108"/>
      <c r="AH77" s="108"/>
    </row>
    <row r="78" spans="1:34" x14ac:dyDescent="0.2">
      <c r="A78" s="20"/>
      <c r="B78" s="21"/>
      <c r="C78" s="8"/>
      <c r="D78" s="8"/>
      <c r="E78" s="8"/>
      <c r="F78" s="8"/>
      <c r="G78" s="8"/>
      <c r="H78" s="8"/>
      <c r="I78" s="8"/>
      <c r="J78" s="8"/>
      <c r="K78" s="8"/>
      <c r="M78" s="20"/>
      <c r="N78" s="7"/>
      <c r="O78" s="7"/>
      <c r="P78" s="7"/>
      <c r="Q78" s="7"/>
      <c r="R78" s="7"/>
      <c r="S78" s="7"/>
      <c r="T78" s="7"/>
      <c r="U78" s="7"/>
      <c r="V78" s="8"/>
      <c r="X78" s="20"/>
      <c r="Y78" s="21"/>
      <c r="Z78" s="108"/>
      <c r="AA78" s="54"/>
      <c r="AB78" s="108"/>
      <c r="AC78" s="108"/>
      <c r="AD78" s="108"/>
      <c r="AE78" s="108"/>
      <c r="AF78" s="54"/>
      <c r="AG78" s="108"/>
      <c r="AH78" s="108"/>
    </row>
    <row r="79" spans="1:34" x14ac:dyDescent="0.2">
      <c r="A79" s="20"/>
      <c r="B79" s="21"/>
      <c r="C79" s="8"/>
      <c r="D79" s="8"/>
      <c r="E79" s="8"/>
      <c r="F79" s="8"/>
      <c r="G79" s="8"/>
      <c r="H79" s="8"/>
      <c r="I79" s="8"/>
      <c r="J79" s="8"/>
      <c r="K79" s="8"/>
      <c r="M79" s="20"/>
      <c r="N79" s="7"/>
      <c r="O79" s="7"/>
      <c r="P79" s="7"/>
      <c r="Q79" s="7"/>
      <c r="R79" s="7"/>
      <c r="S79" s="7"/>
      <c r="T79" s="7"/>
      <c r="U79" s="7"/>
      <c r="V79" s="8"/>
      <c r="X79" s="20"/>
      <c r="Y79" s="21"/>
      <c r="Z79" s="108"/>
      <c r="AA79" s="108"/>
      <c r="AB79" s="108"/>
      <c r="AC79" s="108"/>
      <c r="AD79" s="108"/>
      <c r="AE79" s="108"/>
      <c r="AF79" s="108"/>
      <c r="AG79" s="108"/>
      <c r="AH79" s="108"/>
    </row>
    <row r="80" spans="1:34" x14ac:dyDescent="0.2">
      <c r="A80" s="31"/>
      <c r="B80" s="21"/>
      <c r="C80" s="26"/>
      <c r="D80" s="26"/>
      <c r="E80" s="26"/>
      <c r="F80" s="26"/>
      <c r="G80" s="26"/>
      <c r="H80" s="26"/>
      <c r="I80" s="26"/>
      <c r="J80" s="26"/>
      <c r="K80" s="8"/>
      <c r="M80" s="20"/>
      <c r="N80" s="7"/>
      <c r="O80" s="7"/>
      <c r="P80" s="7"/>
      <c r="Q80" s="7"/>
      <c r="R80" s="7"/>
      <c r="S80" s="7"/>
      <c r="T80" s="7"/>
      <c r="U80" s="7"/>
      <c r="V80" s="8"/>
      <c r="X80" s="31"/>
      <c r="Y80" s="21"/>
      <c r="Z80" s="108"/>
      <c r="AA80" s="108"/>
      <c r="AB80" s="108"/>
      <c r="AC80" s="108"/>
      <c r="AD80" s="108"/>
      <c r="AE80" s="108"/>
      <c r="AF80" s="108"/>
      <c r="AG80" s="108"/>
      <c r="AH80" s="108"/>
    </row>
    <row r="81" spans="1:34" x14ac:dyDescent="0.2">
      <c r="A81" s="20"/>
      <c r="B81" s="21"/>
      <c r="C81" s="26"/>
      <c r="D81" s="26"/>
      <c r="E81" s="26"/>
      <c r="F81" s="26"/>
      <c r="G81" s="26"/>
      <c r="H81" s="26"/>
      <c r="I81" s="26"/>
      <c r="J81" s="26"/>
      <c r="K81" s="8"/>
      <c r="M81" s="20"/>
      <c r="N81" s="7"/>
      <c r="O81" s="7"/>
      <c r="P81" s="7"/>
      <c r="Q81" s="7"/>
      <c r="R81" s="7"/>
      <c r="S81" s="7"/>
      <c r="T81" s="7"/>
      <c r="U81" s="7"/>
      <c r="V81" s="8"/>
      <c r="X81" s="20"/>
      <c r="Y81" s="21"/>
      <c r="Z81" s="108"/>
      <c r="AA81" s="108"/>
      <c r="AB81" s="108"/>
      <c r="AC81" s="108"/>
      <c r="AD81" s="108"/>
      <c r="AE81" s="108"/>
      <c r="AF81" s="108"/>
      <c r="AG81" s="108"/>
      <c r="AH81" s="108"/>
    </row>
    <row r="82" spans="1:34" x14ac:dyDescent="0.2">
      <c r="A82" s="20"/>
      <c r="B82" s="21"/>
      <c r="C82" s="26"/>
      <c r="D82" s="26"/>
      <c r="E82" s="26"/>
      <c r="F82" s="26"/>
      <c r="G82" s="26"/>
      <c r="H82" s="26"/>
      <c r="I82" s="26"/>
      <c r="J82" s="26"/>
      <c r="K82" s="8"/>
      <c r="M82" s="20"/>
      <c r="N82" s="7"/>
      <c r="O82" s="7"/>
      <c r="P82" s="7"/>
      <c r="Q82" s="7"/>
      <c r="R82" s="7"/>
      <c r="S82" s="7"/>
      <c r="T82" s="7"/>
      <c r="U82" s="7"/>
      <c r="V82" s="8"/>
      <c r="X82" s="20"/>
      <c r="Y82" s="21"/>
      <c r="Z82" s="108"/>
      <c r="AA82" s="108"/>
      <c r="AB82" s="108"/>
      <c r="AC82" s="108"/>
      <c r="AD82" s="108"/>
      <c r="AE82" s="108"/>
      <c r="AF82" s="108"/>
      <c r="AG82" s="108"/>
      <c r="AH82" s="108"/>
    </row>
    <row r="83" spans="1:34" x14ac:dyDescent="0.2">
      <c r="A83" s="20"/>
      <c r="B83" s="21"/>
      <c r="C83" s="26"/>
      <c r="D83" s="26"/>
      <c r="E83" s="26"/>
      <c r="F83" s="26"/>
      <c r="G83" s="26"/>
      <c r="H83" s="26"/>
      <c r="I83" s="26"/>
      <c r="J83" s="26"/>
      <c r="K83" s="8"/>
      <c r="M83" s="20"/>
      <c r="N83" s="7"/>
      <c r="O83" s="7"/>
      <c r="P83" s="7"/>
      <c r="Q83" s="7"/>
      <c r="R83" s="7"/>
      <c r="S83" s="7"/>
      <c r="T83" s="7"/>
      <c r="U83" s="7"/>
      <c r="V83" s="8"/>
      <c r="X83" s="20"/>
      <c r="Y83" s="21"/>
      <c r="Z83" s="108"/>
      <c r="AA83" s="54"/>
      <c r="AB83" s="108"/>
      <c r="AC83" s="108"/>
      <c r="AD83" s="108"/>
      <c r="AE83" s="108"/>
      <c r="AF83" s="108"/>
      <c r="AG83" s="108"/>
      <c r="AH83" s="108"/>
    </row>
    <row r="84" spans="1:34" x14ac:dyDescent="0.2">
      <c r="A84" s="20"/>
      <c r="B84" s="21"/>
      <c r="C84" s="26"/>
      <c r="D84" s="26"/>
      <c r="E84" s="26"/>
      <c r="F84" s="26"/>
      <c r="G84" s="26"/>
      <c r="H84" s="26"/>
      <c r="I84" s="26"/>
      <c r="J84" s="26"/>
      <c r="K84" s="8"/>
      <c r="M84" s="20"/>
      <c r="N84" s="7"/>
      <c r="O84" s="7"/>
      <c r="P84" s="7"/>
      <c r="Q84" s="7"/>
      <c r="R84" s="7"/>
      <c r="S84" s="7"/>
      <c r="T84" s="7"/>
      <c r="U84" s="7"/>
      <c r="V84" s="8"/>
      <c r="X84" s="20"/>
      <c r="Y84" s="21"/>
      <c r="Z84" s="108"/>
      <c r="AA84" s="108"/>
      <c r="AB84" s="108"/>
      <c r="AC84" s="108"/>
      <c r="AD84" s="108"/>
      <c r="AE84" s="108"/>
      <c r="AF84" s="108"/>
      <c r="AG84" s="108"/>
      <c r="AH84" s="108"/>
    </row>
    <row r="85" spans="1:34" x14ac:dyDescent="0.2">
      <c r="A85" s="20"/>
      <c r="B85" s="21"/>
      <c r="C85" s="8"/>
      <c r="D85" s="8"/>
      <c r="E85" s="8"/>
      <c r="F85" s="8"/>
      <c r="G85" s="8"/>
      <c r="H85" s="8"/>
      <c r="I85" s="8"/>
      <c r="J85" s="8"/>
      <c r="K85" s="8"/>
      <c r="M85" s="20"/>
      <c r="N85" s="7"/>
      <c r="O85" s="7"/>
      <c r="P85" s="7"/>
      <c r="Q85" s="7"/>
      <c r="R85" s="7"/>
      <c r="S85" s="7"/>
      <c r="T85" s="7"/>
      <c r="U85" s="7"/>
      <c r="V85" s="8"/>
      <c r="X85" s="20"/>
      <c r="Y85" s="21"/>
      <c r="Z85" s="108"/>
      <c r="AA85" s="108"/>
      <c r="AB85" s="108"/>
      <c r="AC85" s="108"/>
      <c r="AD85" s="108"/>
      <c r="AE85" s="108"/>
      <c r="AF85" s="108"/>
      <c r="AG85" s="108"/>
      <c r="AH85" s="108"/>
    </row>
    <row r="86" spans="1:34" x14ac:dyDescent="0.2">
      <c r="A86" s="20"/>
      <c r="B86" s="21"/>
      <c r="C86" s="26"/>
      <c r="D86" s="26"/>
      <c r="E86" s="26"/>
      <c r="F86" s="26"/>
      <c r="G86" s="26"/>
      <c r="H86" s="26"/>
      <c r="I86" s="26"/>
      <c r="J86" s="26"/>
      <c r="K86" s="8"/>
      <c r="M86" s="20"/>
      <c r="N86" s="7"/>
      <c r="O86" s="7"/>
      <c r="P86" s="7"/>
      <c r="Q86" s="7"/>
      <c r="R86" s="7"/>
      <c r="S86" s="7"/>
      <c r="T86" s="7"/>
      <c r="U86" s="7"/>
      <c r="V86" s="8"/>
      <c r="X86" s="20"/>
      <c r="Y86" s="21"/>
      <c r="Z86" s="108"/>
      <c r="AA86" s="108"/>
      <c r="AB86" s="108"/>
      <c r="AC86" s="108"/>
      <c r="AD86" s="108"/>
      <c r="AE86" s="108"/>
      <c r="AF86" s="108"/>
      <c r="AG86" s="108"/>
      <c r="AH86" s="108"/>
    </row>
    <row r="87" spans="1:34" x14ac:dyDescent="0.2">
      <c r="A87" s="20"/>
      <c r="B87" s="21"/>
      <c r="C87" s="26"/>
      <c r="D87" s="26"/>
      <c r="E87" s="26"/>
      <c r="F87" s="26"/>
      <c r="G87" s="26"/>
      <c r="H87" s="26"/>
      <c r="I87" s="26"/>
      <c r="J87" s="26"/>
      <c r="K87" s="8"/>
      <c r="M87" s="71"/>
      <c r="N87" s="81"/>
      <c r="O87" s="81"/>
      <c r="P87" s="81"/>
      <c r="Q87" s="81"/>
      <c r="R87" s="81"/>
      <c r="S87" s="81"/>
      <c r="T87" s="81"/>
      <c r="U87" s="81"/>
      <c r="V87" s="82"/>
      <c r="X87" s="20"/>
      <c r="Y87" s="21"/>
      <c r="Z87" s="108"/>
      <c r="AA87" s="54"/>
      <c r="AB87" s="108"/>
      <c r="AC87" s="108"/>
      <c r="AD87" s="108"/>
      <c r="AE87" s="108"/>
      <c r="AF87" s="108"/>
      <c r="AG87" s="108"/>
      <c r="AH87" s="108"/>
    </row>
  </sheetData>
  <mergeCells count="2">
    <mergeCell ref="C4:K4"/>
    <mergeCell ref="A1:K1"/>
  </mergeCells>
  <phoneticPr fontId="2" type="noConversion"/>
  <pageMargins left="0.45" right="0.45" top="0.65" bottom="0.72" header="0.5" footer="0.5"/>
  <pageSetup paperSize="9" scale="80"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40"/>
  <sheetViews>
    <sheetView workbookViewId="0">
      <selection activeCell="A2" sqref="A2"/>
    </sheetView>
  </sheetViews>
  <sheetFormatPr defaultRowHeight="12.75" x14ac:dyDescent="0.2"/>
  <cols>
    <col min="1" max="1" width="24.5703125" style="11" customWidth="1"/>
    <col min="2" max="6" width="15.5703125" style="12" customWidth="1"/>
    <col min="7" max="7" width="10.7109375" style="12" customWidth="1"/>
    <col min="8" max="8" width="9.140625" style="10"/>
    <col min="9" max="9" width="28.5703125" style="10" customWidth="1"/>
    <col min="10" max="10" width="10.42578125" style="10" customWidth="1"/>
    <col min="11" max="16384" width="9.140625" style="10"/>
  </cols>
  <sheetData>
    <row r="1" spans="1:10" s="18" customFormat="1" ht="15" x14ac:dyDescent="0.25">
      <c r="A1" s="272" t="s">
        <v>563</v>
      </c>
      <c r="B1" s="22"/>
      <c r="C1" s="22"/>
      <c r="D1" s="22"/>
      <c r="E1" s="22"/>
      <c r="F1" s="22"/>
      <c r="G1" s="22"/>
    </row>
    <row r="2" spans="1:10" s="18" customFormat="1" x14ac:dyDescent="0.2">
      <c r="A2" s="178"/>
      <c r="B2" s="22"/>
      <c r="C2" s="22"/>
      <c r="D2" s="22"/>
      <c r="E2" s="22"/>
      <c r="F2" s="22"/>
      <c r="G2" s="22"/>
    </row>
    <row r="3" spans="1:10" s="18" customFormat="1" ht="18" customHeight="1" x14ac:dyDescent="0.2">
      <c r="A3" s="178"/>
      <c r="B3" s="351" t="s">
        <v>313</v>
      </c>
      <c r="C3" s="351"/>
      <c r="D3" s="351"/>
      <c r="E3" s="351"/>
      <c r="F3" s="351"/>
      <c r="G3" s="198"/>
      <c r="H3" s="177"/>
    </row>
    <row r="4" spans="1:10" x14ac:dyDescent="0.2">
      <c r="A4" s="87"/>
      <c r="B4" s="79" t="s">
        <v>225</v>
      </c>
      <c r="C4" s="79" t="s">
        <v>224</v>
      </c>
      <c r="D4" s="79" t="s">
        <v>226</v>
      </c>
      <c r="E4" s="79" t="s">
        <v>468</v>
      </c>
      <c r="F4" s="79" t="s">
        <v>121</v>
      </c>
      <c r="G4" s="180"/>
      <c r="H4" s="87"/>
    </row>
    <row r="5" spans="1:10" ht="18" customHeight="1" x14ac:dyDescent="0.2">
      <c r="A5" s="74" t="s">
        <v>216</v>
      </c>
      <c r="B5" s="344" t="s">
        <v>26</v>
      </c>
      <c r="C5" s="344"/>
      <c r="D5" s="344"/>
      <c r="E5" s="344"/>
      <c r="F5" s="344"/>
      <c r="G5" s="180"/>
      <c r="H5" s="87"/>
    </row>
    <row r="6" spans="1:10" x14ac:dyDescent="0.2">
      <c r="A6" s="104" t="s">
        <v>188</v>
      </c>
      <c r="B6" s="93">
        <v>37344.000033999997</v>
      </c>
      <c r="C6" s="93">
        <v>15257.000045000001</v>
      </c>
      <c r="D6" s="93">
        <v>91854.000096999996</v>
      </c>
      <c r="E6" s="211">
        <v>190</v>
      </c>
      <c r="F6" s="70">
        <v>144645.000176</v>
      </c>
      <c r="G6" s="180"/>
      <c r="H6" s="87"/>
      <c r="J6" s="87"/>
    </row>
    <row r="7" spans="1:10" x14ac:dyDescent="0.2">
      <c r="A7" s="104" t="s">
        <v>189</v>
      </c>
      <c r="B7" s="93">
        <v>22428.000015999998</v>
      </c>
      <c r="C7" s="93">
        <v>9022.0000299999992</v>
      </c>
      <c r="D7" s="93">
        <v>75032.000058000005</v>
      </c>
      <c r="E7" s="93">
        <v>52</v>
      </c>
      <c r="F7" s="70">
        <v>106534.00010400001</v>
      </c>
      <c r="G7" s="180"/>
      <c r="H7" s="87"/>
      <c r="J7" s="87"/>
    </row>
    <row r="8" spans="1:10" x14ac:dyDescent="0.2">
      <c r="A8" s="104" t="s">
        <v>190</v>
      </c>
      <c r="B8" s="93">
        <v>74725.000284000009</v>
      </c>
      <c r="C8" s="93">
        <v>29354.000102999998</v>
      </c>
      <c r="D8" s="93">
        <v>272401.00043700001</v>
      </c>
      <c r="E8" s="93">
        <v>559</v>
      </c>
      <c r="F8" s="70">
        <v>377039.00082399999</v>
      </c>
      <c r="G8" s="180"/>
      <c r="H8" s="87"/>
      <c r="J8" s="87"/>
    </row>
    <row r="9" spans="1:10" x14ac:dyDescent="0.2">
      <c r="A9" s="104" t="s">
        <v>193</v>
      </c>
      <c r="B9" s="93">
        <v>14676.000032</v>
      </c>
      <c r="C9" s="93">
        <v>6238.0000410000002</v>
      </c>
      <c r="D9" s="93">
        <v>54087.000366</v>
      </c>
      <c r="E9" s="93">
        <v>159</v>
      </c>
      <c r="F9" s="70">
        <v>75160.000438999996</v>
      </c>
      <c r="G9" s="180"/>
      <c r="H9" s="87"/>
      <c r="J9" s="87"/>
    </row>
    <row r="10" spans="1:10" x14ac:dyDescent="0.2">
      <c r="A10" s="104" t="s">
        <v>194</v>
      </c>
      <c r="B10" s="93">
        <v>11793.000048</v>
      </c>
      <c r="C10" s="93">
        <v>1812</v>
      </c>
      <c r="D10" s="93">
        <v>14358.000027999999</v>
      </c>
      <c r="E10" s="211">
        <v>1386.0000050000001</v>
      </c>
      <c r="F10" s="70">
        <v>29349.000080999998</v>
      </c>
      <c r="G10" s="180"/>
      <c r="H10" s="87"/>
      <c r="J10" s="87"/>
    </row>
    <row r="11" spans="1:10" x14ac:dyDescent="0.2">
      <c r="A11" s="104" t="s">
        <v>191</v>
      </c>
      <c r="B11" s="93">
        <v>14394.000124</v>
      </c>
      <c r="C11" s="93">
        <v>4227.0000449999998</v>
      </c>
      <c r="D11" s="93">
        <v>32091.000200000002</v>
      </c>
      <c r="E11" s="93">
        <v>33</v>
      </c>
      <c r="F11" s="70">
        <v>50745.000369000001</v>
      </c>
      <c r="G11" s="180"/>
      <c r="H11" s="87"/>
      <c r="J11" s="87"/>
    </row>
    <row r="12" spans="1:10" x14ac:dyDescent="0.2">
      <c r="A12" s="104" t="s">
        <v>192</v>
      </c>
      <c r="B12" s="93">
        <v>21607.000031000003</v>
      </c>
      <c r="C12" s="93">
        <v>8173.0000289999998</v>
      </c>
      <c r="D12" s="93">
        <v>76207.000136999995</v>
      </c>
      <c r="E12" s="93">
        <v>176.00000299999999</v>
      </c>
      <c r="F12" s="70">
        <v>106163.00019999999</v>
      </c>
      <c r="G12" s="180"/>
      <c r="H12" s="87"/>
      <c r="J12" s="87"/>
    </row>
    <row r="13" spans="1:10" x14ac:dyDescent="0.2">
      <c r="A13" s="104" t="s">
        <v>215</v>
      </c>
      <c r="B13" s="93">
        <v>29848.000065</v>
      </c>
      <c r="C13" s="93">
        <v>12007.000005</v>
      </c>
      <c r="D13" s="93">
        <v>114585.999947</v>
      </c>
      <c r="E13" s="93">
        <v>237.99999600000001</v>
      </c>
      <c r="F13" s="70">
        <v>156679.00001300001</v>
      </c>
      <c r="G13" s="180"/>
      <c r="H13" s="87"/>
      <c r="J13" s="87"/>
    </row>
    <row r="14" spans="1:10" x14ac:dyDescent="0.2">
      <c r="A14" s="104" t="s">
        <v>195</v>
      </c>
      <c r="B14" s="93">
        <v>46064.000140999997</v>
      </c>
      <c r="C14" s="93">
        <v>22248.000005999998</v>
      </c>
      <c r="D14" s="93">
        <v>237877.99992</v>
      </c>
      <c r="E14" s="93">
        <v>196.00000399999999</v>
      </c>
      <c r="F14" s="70">
        <v>306386.00007099996</v>
      </c>
      <c r="G14" s="180"/>
      <c r="H14" s="87"/>
      <c r="J14" s="87"/>
    </row>
    <row r="15" spans="1:10" x14ac:dyDescent="0.2">
      <c r="A15" s="104" t="s">
        <v>196</v>
      </c>
      <c r="B15" s="93">
        <v>357.000001</v>
      </c>
      <c r="C15" s="93">
        <v>98</v>
      </c>
      <c r="D15" s="93">
        <v>1001.999998</v>
      </c>
      <c r="E15" s="211">
        <v>1</v>
      </c>
      <c r="F15" s="70">
        <v>1457.9999990000001</v>
      </c>
      <c r="G15" s="180"/>
      <c r="H15" s="87"/>
      <c r="J15" s="87"/>
    </row>
    <row r="16" spans="1:10" x14ac:dyDescent="0.2">
      <c r="A16" s="104" t="s">
        <v>197</v>
      </c>
      <c r="B16" s="93">
        <v>11</v>
      </c>
      <c r="C16" s="93">
        <v>2</v>
      </c>
      <c r="D16" s="93">
        <v>12</v>
      </c>
      <c r="E16" s="93" t="s">
        <v>222</v>
      </c>
      <c r="F16" s="70">
        <v>25</v>
      </c>
      <c r="G16" s="180"/>
      <c r="H16" s="87"/>
      <c r="J16" s="87"/>
    </row>
    <row r="17" spans="1:10" x14ac:dyDescent="0.2">
      <c r="A17" s="104" t="s">
        <v>198</v>
      </c>
      <c r="B17" s="93">
        <v>19</v>
      </c>
      <c r="C17" s="93" t="s">
        <v>222</v>
      </c>
      <c r="D17" s="93">
        <v>12</v>
      </c>
      <c r="E17" s="93" t="s">
        <v>222</v>
      </c>
      <c r="F17" s="70">
        <v>31</v>
      </c>
      <c r="G17" s="180"/>
      <c r="H17" s="87"/>
      <c r="J17" s="87"/>
    </row>
    <row r="18" spans="1:10" x14ac:dyDescent="0.2">
      <c r="A18" s="104" t="s">
        <v>199</v>
      </c>
      <c r="B18" s="93">
        <v>409.000001</v>
      </c>
      <c r="C18" s="93">
        <v>94</v>
      </c>
      <c r="D18" s="93">
        <v>1674.000002</v>
      </c>
      <c r="E18" s="211">
        <v>2.9999989999999999</v>
      </c>
      <c r="F18" s="70">
        <v>2180.0000020000002</v>
      </c>
      <c r="G18" s="180"/>
      <c r="H18" s="87"/>
      <c r="J18" s="87"/>
    </row>
    <row r="19" spans="1:10" x14ac:dyDescent="0.2">
      <c r="A19" s="104" t="s">
        <v>200</v>
      </c>
      <c r="B19" s="93">
        <v>102.000001</v>
      </c>
      <c r="C19" s="93">
        <v>40</v>
      </c>
      <c r="D19" s="93">
        <v>146.99999800000001</v>
      </c>
      <c r="E19" s="93" t="s">
        <v>222</v>
      </c>
      <c r="F19" s="70">
        <v>288.999999</v>
      </c>
      <c r="G19" s="180"/>
      <c r="H19" s="87"/>
      <c r="J19" s="87"/>
    </row>
    <row r="20" spans="1:10" x14ac:dyDescent="0.2">
      <c r="A20" s="104" t="s">
        <v>201</v>
      </c>
      <c r="B20" s="93">
        <v>1697.9999990000001</v>
      </c>
      <c r="C20" s="93">
        <v>272</v>
      </c>
      <c r="D20" s="93">
        <v>1915</v>
      </c>
      <c r="E20" s="93" t="s">
        <v>222</v>
      </c>
      <c r="F20" s="70">
        <v>3884.9999990000001</v>
      </c>
      <c r="G20" s="180"/>
      <c r="H20" s="87"/>
      <c r="J20" s="87"/>
    </row>
    <row r="21" spans="1:10" x14ac:dyDescent="0.2">
      <c r="A21" s="104" t="s">
        <v>202</v>
      </c>
      <c r="B21" s="93">
        <v>1325.9999990000001</v>
      </c>
      <c r="C21" s="93">
        <v>669</v>
      </c>
      <c r="D21" s="93">
        <v>5474.9999969999999</v>
      </c>
      <c r="E21" s="93">
        <v>1</v>
      </c>
      <c r="F21" s="70">
        <v>7470.9999960000005</v>
      </c>
      <c r="G21" s="180"/>
      <c r="H21" s="87"/>
    </row>
    <row r="22" spans="1:10" x14ac:dyDescent="0.2">
      <c r="A22" s="104" t="s">
        <v>203</v>
      </c>
      <c r="B22" s="93">
        <v>2092.9999929999999</v>
      </c>
      <c r="C22" s="93">
        <v>849.999999</v>
      </c>
      <c r="D22" s="93">
        <v>5863.9999809999999</v>
      </c>
      <c r="E22" s="93">
        <v>3</v>
      </c>
      <c r="F22" s="70">
        <v>8809.999973</v>
      </c>
      <c r="G22" s="180"/>
      <c r="H22" s="87"/>
    </row>
    <row r="23" spans="1:10" x14ac:dyDescent="0.2">
      <c r="A23" s="104" t="s">
        <v>204</v>
      </c>
      <c r="B23" s="93">
        <v>20855.000156000002</v>
      </c>
      <c r="C23" s="93">
        <v>13171.00008</v>
      </c>
      <c r="D23" s="93">
        <v>129110.000551</v>
      </c>
      <c r="E23" s="93">
        <v>120.000001</v>
      </c>
      <c r="F23" s="70">
        <v>163256.000788</v>
      </c>
      <c r="G23" s="180"/>
      <c r="H23" s="87"/>
    </row>
    <row r="24" spans="1:10" x14ac:dyDescent="0.2">
      <c r="A24" s="104" t="s">
        <v>205</v>
      </c>
      <c r="B24" s="93">
        <v>5224.0000789999995</v>
      </c>
      <c r="C24" s="93">
        <v>3096.0000490000002</v>
      </c>
      <c r="D24" s="93">
        <v>33447.000278</v>
      </c>
      <c r="E24" s="211">
        <v>23</v>
      </c>
      <c r="F24" s="70">
        <v>41790.000405999999</v>
      </c>
      <c r="G24" s="180"/>
      <c r="H24" s="87"/>
    </row>
    <row r="25" spans="1:10" x14ac:dyDescent="0.2">
      <c r="A25" s="104" t="s">
        <v>206</v>
      </c>
      <c r="B25" s="93">
        <v>6959.0000049999999</v>
      </c>
      <c r="C25" s="93">
        <v>3380.0000110000001</v>
      </c>
      <c r="D25" s="93">
        <v>33521.000073000003</v>
      </c>
      <c r="E25" s="93">
        <v>54.000000999999997</v>
      </c>
      <c r="F25" s="70">
        <v>43914.000090000001</v>
      </c>
      <c r="G25" s="180"/>
      <c r="H25" s="87"/>
    </row>
    <row r="26" spans="1:10" x14ac:dyDescent="0.2">
      <c r="A26" s="104" t="s">
        <v>207</v>
      </c>
      <c r="B26" s="93">
        <v>12786.000206000001</v>
      </c>
      <c r="C26" s="93">
        <v>5485.000078</v>
      </c>
      <c r="D26" s="93">
        <v>79645.000360000005</v>
      </c>
      <c r="E26" s="93">
        <v>148.00000199999999</v>
      </c>
      <c r="F26" s="70">
        <v>98064.000646000015</v>
      </c>
      <c r="G26" s="180"/>
      <c r="H26" s="87"/>
    </row>
    <row r="27" spans="1:10" x14ac:dyDescent="0.2">
      <c r="A27" s="104" t="s">
        <v>208</v>
      </c>
      <c r="B27" s="93">
        <v>15123.000124</v>
      </c>
      <c r="C27" s="93">
        <v>4957.0000319999999</v>
      </c>
      <c r="D27" s="93">
        <v>30457.000266000003</v>
      </c>
      <c r="E27" s="211">
        <v>19</v>
      </c>
      <c r="F27" s="70">
        <v>50556.000422000005</v>
      </c>
      <c r="G27" s="180"/>
      <c r="H27" s="87"/>
    </row>
    <row r="28" spans="1:10" x14ac:dyDescent="0.2">
      <c r="A28" s="104" t="s">
        <v>209</v>
      </c>
      <c r="B28" s="93">
        <v>38138.000100999998</v>
      </c>
      <c r="C28" s="93">
        <v>14787.000042</v>
      </c>
      <c r="D28" s="93">
        <v>127353.00027600001</v>
      </c>
      <c r="E28" s="211">
        <v>88</v>
      </c>
      <c r="F28" s="70">
        <v>180366.00041899999</v>
      </c>
      <c r="G28" s="180"/>
      <c r="H28" s="87"/>
    </row>
    <row r="29" spans="1:10" x14ac:dyDescent="0.2">
      <c r="A29" s="104" t="s">
        <v>210</v>
      </c>
      <c r="B29" s="93">
        <v>1751.0000070000001</v>
      </c>
      <c r="C29" s="93">
        <v>769.00000399999999</v>
      </c>
      <c r="D29" s="93">
        <v>6204.9999869999992</v>
      </c>
      <c r="E29" s="211">
        <v>4</v>
      </c>
      <c r="F29" s="70">
        <v>8728.9999979999993</v>
      </c>
      <c r="G29" s="180"/>
      <c r="H29" s="87"/>
    </row>
    <row r="30" spans="1:10" x14ac:dyDescent="0.2">
      <c r="A30" s="104" t="s">
        <v>211</v>
      </c>
      <c r="B30" s="93">
        <v>19616.000108</v>
      </c>
      <c r="C30" s="93">
        <v>6508.0000369999998</v>
      </c>
      <c r="D30" s="93">
        <v>69321.000050000002</v>
      </c>
      <c r="E30" s="93">
        <v>37.000002000000002</v>
      </c>
      <c r="F30" s="70">
        <v>95482.000197000001</v>
      </c>
      <c r="G30" s="180"/>
      <c r="H30" s="87"/>
    </row>
    <row r="31" spans="1:10" x14ac:dyDescent="0.2">
      <c r="A31" s="104" t="s">
        <v>212</v>
      </c>
      <c r="B31" s="93">
        <v>18392.000091999998</v>
      </c>
      <c r="C31" s="93">
        <v>1593.0000030000001</v>
      </c>
      <c r="D31" s="93">
        <v>15452.999996999999</v>
      </c>
      <c r="E31" s="211">
        <v>416.00001200000003</v>
      </c>
      <c r="F31" s="70">
        <v>35854.000103999999</v>
      </c>
      <c r="G31" s="180"/>
      <c r="H31" s="87"/>
    </row>
    <row r="32" spans="1:10" x14ac:dyDescent="0.2">
      <c r="A32" s="104" t="s">
        <v>213</v>
      </c>
      <c r="B32" s="93">
        <v>32837.999918000001</v>
      </c>
      <c r="C32" s="93">
        <v>10330.999918</v>
      </c>
      <c r="D32" s="93">
        <v>97678.999546999999</v>
      </c>
      <c r="E32" s="93">
        <v>392.99999800000001</v>
      </c>
      <c r="F32" s="70">
        <v>141240.99938100003</v>
      </c>
      <c r="G32" s="180"/>
      <c r="H32" s="87"/>
    </row>
    <row r="33" spans="1:11" x14ac:dyDescent="0.2">
      <c r="A33" s="125" t="s">
        <v>214</v>
      </c>
      <c r="B33" s="186">
        <v>30644.000154000001</v>
      </c>
      <c r="C33" s="186">
        <v>12373.000056999999</v>
      </c>
      <c r="D33" s="186">
        <v>129476.00042900001</v>
      </c>
      <c r="E33" s="186">
        <v>379.999999</v>
      </c>
      <c r="F33" s="187">
        <v>172873.00063900001</v>
      </c>
      <c r="G33" s="180"/>
      <c r="H33" s="87"/>
    </row>
    <row r="34" spans="1:11" x14ac:dyDescent="0.2">
      <c r="A34" s="176"/>
      <c r="B34" s="180"/>
      <c r="C34" s="180"/>
      <c r="D34" s="180"/>
      <c r="E34" s="180"/>
      <c r="F34" s="204"/>
      <c r="G34" s="204"/>
      <c r="H34" s="87"/>
    </row>
    <row r="35" spans="1:11" x14ac:dyDescent="0.2">
      <c r="A35" s="30" t="s">
        <v>252</v>
      </c>
      <c r="B35" s="180"/>
      <c r="C35" s="180"/>
      <c r="D35" s="180"/>
      <c r="E35" s="180"/>
      <c r="F35" s="180"/>
      <c r="G35" s="180"/>
      <c r="H35" s="87"/>
    </row>
    <row r="36" spans="1:11" x14ac:dyDescent="0.2">
      <c r="A36" s="352" t="s">
        <v>575</v>
      </c>
      <c r="B36" s="353"/>
      <c r="C36" s="353"/>
      <c r="D36" s="353"/>
      <c r="E36" s="353"/>
      <c r="F36" s="353"/>
      <c r="G36" s="161"/>
      <c r="H36" s="161"/>
    </row>
    <row r="37" spans="1:11" ht="24" customHeight="1" x14ac:dyDescent="0.2">
      <c r="A37" s="348" t="s">
        <v>97</v>
      </c>
      <c r="B37" s="348"/>
      <c r="C37" s="348"/>
      <c r="D37" s="348"/>
      <c r="E37" s="348"/>
      <c r="F37" s="348"/>
      <c r="G37" s="161"/>
      <c r="H37" s="161"/>
    </row>
    <row r="38" spans="1:11" x14ac:dyDescent="0.2">
      <c r="A38" s="148" t="s">
        <v>464</v>
      </c>
      <c r="B38" s="146"/>
      <c r="C38" s="146"/>
      <c r="D38" s="146"/>
      <c r="E38" s="146"/>
      <c r="F38" s="146"/>
      <c r="G38" s="146"/>
      <c r="H38" s="147"/>
    </row>
    <row r="39" spans="1:11" x14ac:dyDescent="0.2">
      <c r="A39" s="10"/>
      <c r="B39" s="10"/>
      <c r="C39" s="10"/>
      <c r="D39" s="10"/>
      <c r="E39" s="10"/>
      <c r="F39" s="10"/>
      <c r="G39" s="224"/>
      <c r="H39" s="224"/>
      <c r="I39" s="224"/>
      <c r="J39" s="224"/>
      <c r="K39" s="224"/>
    </row>
    <row r="40" spans="1:11" x14ac:dyDescent="0.2">
      <c r="A40" s="162" t="s">
        <v>7</v>
      </c>
    </row>
  </sheetData>
  <mergeCells count="4">
    <mergeCell ref="B5:F5"/>
    <mergeCell ref="B3:F3"/>
    <mergeCell ref="A36:F36"/>
    <mergeCell ref="A37:F37"/>
  </mergeCells>
  <phoneticPr fontId="2" type="noConversion"/>
  <pageMargins left="0.56999999999999995" right="0.62" top="0.47244094488188981" bottom="0.47244094488188981" header="0.35433070866141736" footer="0.31496062992125984"/>
  <pageSetup paperSize="9" scale="87"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9"/>
  <sheetViews>
    <sheetView workbookViewId="0">
      <selection activeCell="A2" sqref="A2"/>
    </sheetView>
  </sheetViews>
  <sheetFormatPr defaultRowHeight="12.75" x14ac:dyDescent="0.2"/>
  <cols>
    <col min="1" max="1" width="24.5703125" style="11" customWidth="1"/>
    <col min="2" max="2" width="12.5703125" style="11" customWidth="1"/>
    <col min="3" max="7" width="12.7109375" style="12" customWidth="1"/>
    <col min="8" max="8" width="10.7109375" style="12" customWidth="1"/>
    <col min="9" max="9" width="9.140625" style="10"/>
    <col min="10" max="10" width="29" style="10" customWidth="1"/>
    <col min="11" max="16384" width="9.140625" style="10"/>
  </cols>
  <sheetData>
    <row r="1" spans="1:8" s="18" customFormat="1" ht="15.75" x14ac:dyDescent="0.3">
      <c r="A1" s="272" t="s">
        <v>564</v>
      </c>
      <c r="B1" s="23"/>
      <c r="C1" s="22"/>
      <c r="D1" s="22"/>
      <c r="E1" s="22"/>
      <c r="F1" s="22"/>
      <c r="G1" s="22"/>
      <c r="H1" s="22"/>
    </row>
    <row r="2" spans="1:8" x14ac:dyDescent="0.2">
      <c r="A2" s="176"/>
      <c r="B2" s="176"/>
    </row>
    <row r="3" spans="1:8" ht="18" customHeight="1" x14ac:dyDescent="0.2">
      <c r="A3" s="176"/>
      <c r="B3" s="176"/>
      <c r="C3" s="354" t="s">
        <v>313</v>
      </c>
      <c r="D3" s="354"/>
      <c r="E3" s="354"/>
      <c r="F3" s="354"/>
      <c r="G3" s="354"/>
    </row>
    <row r="4" spans="1:8" x14ac:dyDescent="0.2">
      <c r="A4" s="170"/>
      <c r="B4" s="170"/>
      <c r="C4" s="181" t="s">
        <v>225</v>
      </c>
      <c r="D4" s="181" t="s">
        <v>224</v>
      </c>
      <c r="E4" s="181" t="s">
        <v>226</v>
      </c>
      <c r="F4" s="181" t="s">
        <v>468</v>
      </c>
      <c r="G4" s="181" t="s">
        <v>121</v>
      </c>
    </row>
    <row r="5" spans="1:8" s="88" customFormat="1" ht="18" customHeight="1" x14ac:dyDescent="0.2">
      <c r="A5" s="74" t="s">
        <v>216</v>
      </c>
      <c r="B5" s="258" t="s">
        <v>72</v>
      </c>
      <c r="C5" s="338" t="s">
        <v>227</v>
      </c>
      <c r="D5" s="338"/>
      <c r="E5" s="338"/>
      <c r="F5" s="338"/>
      <c r="G5" s="338"/>
      <c r="H5" s="180"/>
    </row>
    <row r="6" spans="1:8" x14ac:dyDescent="0.2">
      <c r="A6" s="104" t="s">
        <v>188</v>
      </c>
      <c r="B6" s="179" t="s">
        <v>217</v>
      </c>
      <c r="C6" s="93">
        <v>243358.00016400003</v>
      </c>
      <c r="D6" s="93">
        <v>93590.000081000006</v>
      </c>
      <c r="E6" s="93">
        <v>498105.00026200002</v>
      </c>
      <c r="F6" s="211">
        <v>1095</v>
      </c>
      <c r="G6" s="70">
        <v>836148.00050700002</v>
      </c>
      <c r="H6" s="24"/>
    </row>
    <row r="7" spans="1:8" x14ac:dyDescent="0.2">
      <c r="A7" s="104" t="s">
        <v>189</v>
      </c>
      <c r="B7" s="179" t="s">
        <v>217</v>
      </c>
      <c r="C7" s="93">
        <v>166983.00013</v>
      </c>
      <c r="D7" s="93">
        <v>53683.000053999996</v>
      </c>
      <c r="E7" s="93">
        <v>386568.00030099996</v>
      </c>
      <c r="F7" s="93">
        <v>296</v>
      </c>
      <c r="G7" s="70">
        <v>607530.00048499997</v>
      </c>
    </row>
    <row r="8" spans="1:8" x14ac:dyDescent="0.2">
      <c r="A8" s="104" t="s">
        <v>190</v>
      </c>
      <c r="B8" s="179" t="s">
        <v>217</v>
      </c>
      <c r="C8" s="93">
        <v>207032.000401</v>
      </c>
      <c r="D8" s="93">
        <v>76597.000180999996</v>
      </c>
      <c r="E8" s="93">
        <v>721312.00098799996</v>
      </c>
      <c r="F8" s="93">
        <v>1095.000006</v>
      </c>
      <c r="G8" s="70">
        <v>1006036.001576</v>
      </c>
    </row>
    <row r="9" spans="1:8" x14ac:dyDescent="0.2">
      <c r="A9" s="104" t="s">
        <v>193</v>
      </c>
      <c r="B9" s="179" t="s">
        <v>217</v>
      </c>
      <c r="C9" s="93">
        <v>115692.000136</v>
      </c>
      <c r="D9" s="93">
        <v>30333.000061999999</v>
      </c>
      <c r="E9" s="93">
        <v>135798.00036599999</v>
      </c>
      <c r="F9" s="93">
        <v>624.000001</v>
      </c>
      <c r="G9" s="70">
        <v>282447.00056499999</v>
      </c>
    </row>
    <row r="10" spans="1:8" x14ac:dyDescent="0.2">
      <c r="A10" s="104" t="s">
        <v>194</v>
      </c>
      <c r="B10" s="179" t="s">
        <v>217</v>
      </c>
      <c r="C10" s="93">
        <v>102217.000056</v>
      </c>
      <c r="D10" s="93">
        <v>15067.000002999999</v>
      </c>
      <c r="E10" s="93">
        <v>107775.00009</v>
      </c>
      <c r="F10" s="211">
        <v>10799.000002999999</v>
      </c>
      <c r="G10" s="70">
        <v>235858.00015199999</v>
      </c>
    </row>
    <row r="11" spans="1:8" x14ac:dyDescent="0.2">
      <c r="A11" s="104" t="s">
        <v>191</v>
      </c>
      <c r="B11" s="179" t="s">
        <v>217</v>
      </c>
      <c r="C11" s="93">
        <v>313729.00015400001</v>
      </c>
      <c r="D11" s="93">
        <v>57184.000037999998</v>
      </c>
      <c r="E11" s="93">
        <v>267986.000176</v>
      </c>
      <c r="F11" s="93">
        <v>111</v>
      </c>
      <c r="G11" s="70">
        <v>639010.00036800001</v>
      </c>
    </row>
    <row r="12" spans="1:8" x14ac:dyDescent="0.2">
      <c r="A12" s="104" t="s">
        <v>192</v>
      </c>
      <c r="B12" s="179" t="s">
        <v>217</v>
      </c>
      <c r="C12" s="93">
        <v>2768001.0001389999</v>
      </c>
      <c r="D12" s="93">
        <v>917500.00004700001</v>
      </c>
      <c r="E12" s="93">
        <v>10350766.000426</v>
      </c>
      <c r="F12" s="93">
        <v>17619.000001</v>
      </c>
      <c r="G12" s="70">
        <v>14053886.000613</v>
      </c>
    </row>
    <row r="13" spans="1:8" x14ac:dyDescent="0.2">
      <c r="A13" s="104" t="s">
        <v>215</v>
      </c>
      <c r="B13" s="179" t="s">
        <v>217</v>
      </c>
      <c r="C13" s="93">
        <v>174136.00012899999</v>
      </c>
      <c r="D13" s="93">
        <v>54071.000044</v>
      </c>
      <c r="E13" s="93">
        <v>457665.00021299999</v>
      </c>
      <c r="F13" s="93">
        <v>2303.9999969999999</v>
      </c>
      <c r="G13" s="70">
        <v>688176.00038299989</v>
      </c>
    </row>
    <row r="14" spans="1:8" x14ac:dyDescent="0.2">
      <c r="A14" s="104" t="s">
        <v>195</v>
      </c>
      <c r="B14" s="179" t="s">
        <v>217</v>
      </c>
      <c r="C14" s="93">
        <v>1641364.0003610002</v>
      </c>
      <c r="D14" s="93">
        <v>634852.00016399997</v>
      </c>
      <c r="E14" s="93">
        <v>6558495.0012449995</v>
      </c>
      <c r="F14" s="93">
        <v>4030.0000009999999</v>
      </c>
      <c r="G14" s="70">
        <v>8838741.0017709993</v>
      </c>
    </row>
    <row r="15" spans="1:8" x14ac:dyDescent="0.2">
      <c r="A15" s="104" t="s">
        <v>196</v>
      </c>
      <c r="B15" s="179" t="s">
        <v>218</v>
      </c>
      <c r="C15" s="93">
        <v>17012.000003000001</v>
      </c>
      <c r="D15" s="93">
        <v>3273.9999990000001</v>
      </c>
      <c r="E15" s="93">
        <v>27579.000005000002</v>
      </c>
      <c r="F15" s="211">
        <v>45</v>
      </c>
      <c r="G15" s="70">
        <v>47910.000007000002</v>
      </c>
    </row>
    <row r="16" spans="1:8" x14ac:dyDescent="0.2">
      <c r="A16" s="104" t="s">
        <v>197</v>
      </c>
      <c r="B16" s="179" t="s">
        <v>220</v>
      </c>
      <c r="C16" s="93">
        <v>170</v>
      </c>
      <c r="D16" s="93">
        <v>9</v>
      </c>
      <c r="E16" s="93">
        <v>36</v>
      </c>
      <c r="F16" s="305" t="s">
        <v>222</v>
      </c>
      <c r="G16" s="70">
        <v>215</v>
      </c>
    </row>
    <row r="17" spans="1:7" x14ac:dyDescent="0.2">
      <c r="A17" s="104" t="s">
        <v>198</v>
      </c>
      <c r="B17" s="179" t="s">
        <v>220</v>
      </c>
      <c r="C17" s="93">
        <v>558</v>
      </c>
      <c r="D17" s="93" t="s">
        <v>222</v>
      </c>
      <c r="E17" s="93">
        <v>17</v>
      </c>
      <c r="F17" s="305" t="s">
        <v>222</v>
      </c>
      <c r="G17" s="70">
        <v>575</v>
      </c>
    </row>
    <row r="18" spans="1:7" x14ac:dyDescent="0.2">
      <c r="A18" s="104" t="s">
        <v>199</v>
      </c>
      <c r="B18" s="179" t="s">
        <v>220</v>
      </c>
      <c r="C18" s="93">
        <v>820.000001</v>
      </c>
      <c r="D18" s="93">
        <v>292</v>
      </c>
      <c r="E18" s="93">
        <v>6358.0000049999999</v>
      </c>
      <c r="F18" s="211">
        <v>16.000001000000001</v>
      </c>
      <c r="G18" s="70">
        <v>7486.0000070000006</v>
      </c>
    </row>
    <row r="19" spans="1:7" x14ac:dyDescent="0.2">
      <c r="A19" s="104" t="s">
        <v>200</v>
      </c>
      <c r="B19" s="179" t="s">
        <v>220</v>
      </c>
      <c r="C19" s="93">
        <v>586.000001</v>
      </c>
      <c r="D19" s="93">
        <v>239</v>
      </c>
      <c r="E19" s="93">
        <v>351.999999</v>
      </c>
      <c r="F19" s="305" t="s">
        <v>222</v>
      </c>
      <c r="G19" s="70">
        <v>1177</v>
      </c>
    </row>
    <row r="20" spans="1:7" x14ac:dyDescent="0.2">
      <c r="A20" s="104" t="s">
        <v>201</v>
      </c>
      <c r="B20" s="179" t="s">
        <v>220</v>
      </c>
      <c r="C20" s="93">
        <v>23295.999996999999</v>
      </c>
      <c r="D20" s="93">
        <v>1871</v>
      </c>
      <c r="E20" s="93">
        <v>12771.999997999999</v>
      </c>
      <c r="F20" s="305" t="s">
        <v>222</v>
      </c>
      <c r="G20" s="70">
        <v>37938.999994999998</v>
      </c>
    </row>
    <row r="21" spans="1:7" x14ac:dyDescent="0.2">
      <c r="A21" s="104" t="s">
        <v>202</v>
      </c>
      <c r="B21" s="179" t="s">
        <v>220</v>
      </c>
      <c r="C21" s="93">
        <v>4144</v>
      </c>
      <c r="D21" s="93">
        <v>1516.0000010000001</v>
      </c>
      <c r="E21" s="93">
        <v>12035.000013000001</v>
      </c>
      <c r="F21" s="93">
        <v>1</v>
      </c>
      <c r="G21" s="70">
        <v>17696.000014000001</v>
      </c>
    </row>
    <row r="22" spans="1:7" x14ac:dyDescent="0.2">
      <c r="A22" s="104" t="s">
        <v>203</v>
      </c>
      <c r="B22" s="179" t="s">
        <v>220</v>
      </c>
      <c r="C22" s="93">
        <v>6729.0000010000003</v>
      </c>
      <c r="D22" s="93">
        <v>2278.0000009999999</v>
      </c>
      <c r="E22" s="93">
        <v>14973.000007999999</v>
      </c>
      <c r="F22" s="93">
        <v>3</v>
      </c>
      <c r="G22" s="70">
        <v>23983.00001</v>
      </c>
    </row>
    <row r="23" spans="1:7" x14ac:dyDescent="0.2">
      <c r="A23" s="104" t="s">
        <v>204</v>
      </c>
      <c r="B23" s="179" t="s">
        <v>217</v>
      </c>
      <c r="C23" s="93">
        <v>232163.00018199999</v>
      </c>
      <c r="D23" s="93">
        <v>124012.000071</v>
      </c>
      <c r="E23" s="93">
        <v>1228590.0006899999</v>
      </c>
      <c r="F23" s="93">
        <v>849</v>
      </c>
      <c r="G23" s="70">
        <v>1585614.000943</v>
      </c>
    </row>
    <row r="24" spans="1:7" x14ac:dyDescent="0.2">
      <c r="A24" s="104" t="s">
        <v>205</v>
      </c>
      <c r="B24" s="179" t="s">
        <v>219</v>
      </c>
      <c r="C24" s="93">
        <v>8597492.0000840016</v>
      </c>
      <c r="D24" s="93">
        <v>2271799.0000229999</v>
      </c>
      <c r="E24" s="93">
        <v>16991258.000374001</v>
      </c>
      <c r="F24" s="211">
        <v>6444.0000010000003</v>
      </c>
      <c r="G24" s="70">
        <v>27866993.000482</v>
      </c>
    </row>
    <row r="25" spans="1:7" x14ac:dyDescent="0.2">
      <c r="A25" s="104" t="s">
        <v>206</v>
      </c>
      <c r="B25" s="179" t="s">
        <v>220</v>
      </c>
      <c r="C25" s="93">
        <v>256720.00005600002</v>
      </c>
      <c r="D25" s="93">
        <v>87701.000027000002</v>
      </c>
      <c r="E25" s="93">
        <v>926507.00021500001</v>
      </c>
      <c r="F25" s="93">
        <v>1010.000005</v>
      </c>
      <c r="G25" s="70">
        <v>1271938.000303</v>
      </c>
    </row>
    <row r="26" spans="1:7" x14ac:dyDescent="0.2">
      <c r="A26" s="104" t="s">
        <v>207</v>
      </c>
      <c r="B26" s="179" t="s">
        <v>220</v>
      </c>
      <c r="C26" s="93">
        <v>1476518.000089</v>
      </c>
      <c r="D26" s="93">
        <v>573033.00004299998</v>
      </c>
      <c r="E26" s="93">
        <v>8161992.0004329998</v>
      </c>
      <c r="F26" s="93">
        <v>10510.000001</v>
      </c>
      <c r="G26" s="70">
        <v>10222053.000566</v>
      </c>
    </row>
    <row r="27" spans="1:7" x14ac:dyDescent="0.2">
      <c r="A27" s="104" t="s">
        <v>208</v>
      </c>
      <c r="B27" s="179" t="s">
        <v>217</v>
      </c>
      <c r="C27" s="93">
        <v>79189.000117999996</v>
      </c>
      <c r="D27" s="93">
        <v>24314.000028999999</v>
      </c>
      <c r="E27" s="93">
        <v>144767.00021200001</v>
      </c>
      <c r="F27" s="211">
        <v>64</v>
      </c>
      <c r="G27" s="70">
        <v>248334.000359</v>
      </c>
    </row>
    <row r="28" spans="1:7" x14ac:dyDescent="0.2">
      <c r="A28" s="104" t="s">
        <v>209</v>
      </c>
      <c r="B28" s="179" t="s">
        <v>217</v>
      </c>
      <c r="C28" s="93">
        <v>639448.00025200006</v>
      </c>
      <c r="D28" s="93">
        <v>214479.00010100001</v>
      </c>
      <c r="E28" s="93">
        <v>2028052.0007190001</v>
      </c>
      <c r="F28" s="211">
        <v>2440</v>
      </c>
      <c r="G28" s="70">
        <v>2884419.0010720002</v>
      </c>
    </row>
    <row r="29" spans="1:7" x14ac:dyDescent="0.2">
      <c r="A29" s="104" t="s">
        <v>210</v>
      </c>
      <c r="B29" s="179" t="s">
        <v>217</v>
      </c>
      <c r="C29" s="93">
        <v>37922.000009999996</v>
      </c>
      <c r="D29" s="93">
        <v>11277.000011</v>
      </c>
      <c r="E29" s="93">
        <v>85724.000021</v>
      </c>
      <c r="F29" s="211">
        <v>115.999999</v>
      </c>
      <c r="G29" s="70">
        <v>135039.00004099999</v>
      </c>
    </row>
    <row r="30" spans="1:7" x14ac:dyDescent="0.2">
      <c r="A30" s="104" t="s">
        <v>211</v>
      </c>
      <c r="B30" s="179" t="s">
        <v>217</v>
      </c>
      <c r="C30" s="93">
        <v>2002366.0001519998</v>
      </c>
      <c r="D30" s="93">
        <v>315493.00004399999</v>
      </c>
      <c r="E30" s="93">
        <v>2613921.0003809999</v>
      </c>
      <c r="F30" s="93">
        <v>1584</v>
      </c>
      <c r="G30" s="70">
        <v>4933364.000576999</v>
      </c>
    </row>
    <row r="31" spans="1:7" x14ac:dyDescent="0.2">
      <c r="A31" s="104" t="s">
        <v>212</v>
      </c>
      <c r="B31" s="179" t="s">
        <v>217</v>
      </c>
      <c r="C31" s="93">
        <v>1868786.0001149999</v>
      </c>
      <c r="D31" s="93">
        <v>106159.000004</v>
      </c>
      <c r="E31" s="93">
        <v>818682.0001089999</v>
      </c>
      <c r="F31" s="211">
        <v>35750.000009000003</v>
      </c>
      <c r="G31" s="70">
        <v>2829377.0002369997</v>
      </c>
    </row>
    <row r="32" spans="1:7" x14ac:dyDescent="0.2">
      <c r="A32" s="104" t="s">
        <v>213</v>
      </c>
      <c r="B32" s="179" t="s">
        <v>217</v>
      </c>
      <c r="C32" s="93">
        <v>1944407.0002349999</v>
      </c>
      <c r="D32" s="93">
        <v>367788.00008199998</v>
      </c>
      <c r="E32" s="93">
        <v>3311322.0006019999</v>
      </c>
      <c r="F32" s="93">
        <v>14337.000007000001</v>
      </c>
      <c r="G32" s="70">
        <v>5637854.0009259991</v>
      </c>
    </row>
    <row r="33" spans="1:7" x14ac:dyDescent="0.2">
      <c r="A33" s="125" t="s">
        <v>214</v>
      </c>
      <c r="B33" s="185" t="s">
        <v>221</v>
      </c>
      <c r="C33" s="186">
        <v>1333032.0002210001</v>
      </c>
      <c r="D33" s="186">
        <v>398576.00007399998</v>
      </c>
      <c r="E33" s="186">
        <v>4440955.000736</v>
      </c>
      <c r="F33" s="186">
        <v>10851.000002000001</v>
      </c>
      <c r="G33" s="187">
        <v>6183414.0010329997</v>
      </c>
    </row>
    <row r="34" spans="1:7" x14ac:dyDescent="0.2">
      <c r="A34" s="176"/>
      <c r="B34" s="176"/>
      <c r="C34" s="180"/>
      <c r="D34" s="180"/>
      <c r="E34" s="180"/>
      <c r="F34" s="180"/>
      <c r="G34" s="180"/>
    </row>
    <row r="35" spans="1:7" x14ac:dyDescent="0.2">
      <c r="A35" s="30" t="s">
        <v>252</v>
      </c>
    </row>
    <row r="36" spans="1:7" x14ac:dyDescent="0.2">
      <c r="A36" s="303" t="s">
        <v>575</v>
      </c>
    </row>
    <row r="37" spans="1:7" x14ac:dyDescent="0.2">
      <c r="A37" s="30" t="s">
        <v>98</v>
      </c>
    </row>
    <row r="39" spans="1:7" x14ac:dyDescent="0.2">
      <c r="A39" s="162" t="s">
        <v>7</v>
      </c>
    </row>
  </sheetData>
  <mergeCells count="2">
    <mergeCell ref="C5:G5"/>
    <mergeCell ref="C3:G3"/>
  </mergeCells>
  <phoneticPr fontId="2" type="noConversion"/>
  <pageMargins left="0.49" right="0.75" top="0.64" bottom="0.71" header="0.5" footer="0.5"/>
  <pageSetup paperSize="9" scale="87"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9"/>
  <sheetViews>
    <sheetView workbookViewId="0">
      <selection activeCell="A2" sqref="A2"/>
    </sheetView>
  </sheetViews>
  <sheetFormatPr defaultRowHeight="12.75" x14ac:dyDescent="0.2"/>
  <cols>
    <col min="1" max="1" width="24" customWidth="1"/>
    <col min="2" max="2" width="11" customWidth="1"/>
    <col min="3" max="7" width="12.7109375" customWidth="1"/>
    <col min="8" max="8" width="10.7109375" customWidth="1"/>
    <col min="9" max="9" width="13.28515625" customWidth="1"/>
    <col min="10" max="10" width="12" customWidth="1"/>
    <col min="16" max="16" width="21.85546875" customWidth="1"/>
  </cols>
  <sheetData>
    <row r="1" spans="1:14" ht="15" x14ac:dyDescent="0.25">
      <c r="A1" s="274" t="s">
        <v>565</v>
      </c>
    </row>
    <row r="2" spans="1:14" ht="15" x14ac:dyDescent="0.3">
      <c r="A2" s="15"/>
      <c r="B2" s="49"/>
      <c r="C2" s="49"/>
      <c r="D2" s="49"/>
      <c r="E2" s="49"/>
      <c r="F2" s="49"/>
      <c r="G2" s="49"/>
      <c r="H2" s="49"/>
      <c r="I2" s="49"/>
    </row>
    <row r="3" spans="1:14" ht="18" customHeight="1" x14ac:dyDescent="0.2">
      <c r="A3" s="49"/>
      <c r="B3" s="49"/>
      <c r="C3" s="351" t="s">
        <v>313</v>
      </c>
      <c r="D3" s="351"/>
      <c r="E3" s="351"/>
      <c r="F3" s="351"/>
      <c r="G3" s="351"/>
      <c r="H3" s="49"/>
      <c r="I3" s="49"/>
    </row>
    <row r="4" spans="1:14" x14ac:dyDescent="0.2">
      <c r="A4" s="49"/>
      <c r="B4" s="170"/>
      <c r="C4" s="193" t="s">
        <v>225</v>
      </c>
      <c r="D4" s="193" t="s">
        <v>224</v>
      </c>
      <c r="E4" s="193" t="s">
        <v>226</v>
      </c>
      <c r="F4" s="193" t="s">
        <v>468</v>
      </c>
      <c r="G4" s="193" t="s">
        <v>121</v>
      </c>
      <c r="H4" s="49"/>
      <c r="I4" s="49"/>
    </row>
    <row r="5" spans="1:14" ht="18" customHeight="1" x14ac:dyDescent="0.2">
      <c r="A5" s="74" t="s">
        <v>314</v>
      </c>
      <c r="B5" s="258" t="s">
        <v>72</v>
      </c>
      <c r="C5" s="344" t="s">
        <v>27</v>
      </c>
      <c r="D5" s="344"/>
      <c r="E5" s="344"/>
      <c r="F5" s="344"/>
      <c r="G5" s="344"/>
      <c r="H5" s="49"/>
      <c r="I5" s="49"/>
    </row>
    <row r="6" spans="1:14" x14ac:dyDescent="0.2">
      <c r="A6" s="104" t="s">
        <v>188</v>
      </c>
      <c r="B6" s="179" t="s">
        <v>217</v>
      </c>
      <c r="C6" s="194">
        <f>'A19'!C6/'A18'!B6</f>
        <v>6.5166559538997895</v>
      </c>
      <c r="D6" s="194">
        <f>'A19'!D6/'A18'!C6</f>
        <v>6.1342334538218193</v>
      </c>
      <c r="E6" s="194">
        <f>'A19'!E6/'A18'!D6</f>
        <v>5.4227905125088656</v>
      </c>
      <c r="F6" s="194">
        <f>'A19'!F6/'A18'!E6</f>
        <v>5.7631578947368425</v>
      </c>
      <c r="G6" s="194">
        <f>'A19'!G6/'A18'!F6</f>
        <v>5.7806906529060695</v>
      </c>
      <c r="H6" s="49"/>
      <c r="I6" s="49"/>
      <c r="J6" s="226"/>
      <c r="K6" s="226"/>
      <c r="L6" s="226"/>
      <c r="M6" s="226"/>
      <c r="N6" s="226"/>
    </row>
    <row r="7" spans="1:14" x14ac:dyDescent="0.2">
      <c r="A7" s="104" t="s">
        <v>189</v>
      </c>
      <c r="B7" s="179" t="s">
        <v>217</v>
      </c>
      <c r="C7" s="194">
        <f>'A19'!C7/'A18'!B7</f>
        <v>7.445291600270882</v>
      </c>
      <c r="D7" s="194">
        <f>'A19'!D7/'A18'!C7</f>
        <v>5.9502327505534272</v>
      </c>
      <c r="E7" s="194">
        <f>'A19'!E7/'A18'!D7</f>
        <v>5.1520417955296605</v>
      </c>
      <c r="F7" s="194">
        <f>'A19'!F7/'A18'!E7</f>
        <v>5.6923076923076925</v>
      </c>
      <c r="G7" s="194">
        <f>'A19'!G7/'A18'!F7</f>
        <v>5.7026864652779441</v>
      </c>
      <c r="H7" s="49"/>
      <c r="I7" s="49"/>
      <c r="J7" s="226"/>
      <c r="K7" s="226"/>
      <c r="L7" s="226"/>
      <c r="M7" s="226"/>
      <c r="N7" s="226"/>
    </row>
    <row r="8" spans="1:14" x14ac:dyDescent="0.2">
      <c r="A8" s="104" t="s">
        <v>190</v>
      </c>
      <c r="B8" s="179" t="s">
        <v>217</v>
      </c>
      <c r="C8" s="194">
        <f>'A19'!C8/'A18'!B8</f>
        <v>2.7705854749301264</v>
      </c>
      <c r="D8" s="194">
        <f>'A19'!D8/'A18'!C8</f>
        <v>2.6094229035984684</v>
      </c>
      <c r="E8" s="194">
        <f>'A19'!E8/'A18'!D8</f>
        <v>2.6479785310290098</v>
      </c>
      <c r="F8" s="194">
        <f>'A19'!F8/'A18'!E8</f>
        <v>1.9588551091234347</v>
      </c>
      <c r="G8" s="194">
        <f>'A19'!G8/'A18'!F8</f>
        <v>2.6682544760021067</v>
      </c>
      <c r="H8" s="49"/>
      <c r="I8" s="49"/>
      <c r="J8" s="226"/>
      <c r="K8" s="226"/>
      <c r="L8" s="226"/>
      <c r="M8" s="226"/>
      <c r="N8" s="226"/>
    </row>
    <row r="9" spans="1:14" x14ac:dyDescent="0.2">
      <c r="A9" s="104" t="s">
        <v>193</v>
      </c>
      <c r="B9" s="179" t="s">
        <v>217</v>
      </c>
      <c r="C9" s="194">
        <f>'A19'!C9/'A18'!B9</f>
        <v>7.8830743992737542</v>
      </c>
      <c r="D9" s="194">
        <f>'A19'!D9/'A18'!C9</f>
        <v>4.8626162011274019</v>
      </c>
      <c r="E9" s="194">
        <f>'A19'!E9/'A18'!D9</f>
        <v>2.5107326981912812</v>
      </c>
      <c r="F9" s="194">
        <f>'A19'!F9/'A18'!E9</f>
        <v>3.9245283081761007</v>
      </c>
      <c r="G9" s="194">
        <f>'A19'!G9/'A18'!F9</f>
        <v>3.757943040384021</v>
      </c>
      <c r="H9" s="49"/>
      <c r="I9" s="49"/>
      <c r="J9" s="226"/>
      <c r="K9" s="226"/>
      <c r="L9" s="226"/>
      <c r="M9" s="226"/>
      <c r="N9" s="226"/>
    </row>
    <row r="10" spans="1:14" x14ac:dyDescent="0.2">
      <c r="A10" s="104" t="s">
        <v>194</v>
      </c>
      <c r="B10" s="179" t="s">
        <v>217</v>
      </c>
      <c r="C10" s="194">
        <f>'A19'!C10/'A18'!B10</f>
        <v>8.6675993928563759</v>
      </c>
      <c r="D10" s="194">
        <f>'A19'!D10/'A18'!C10</f>
        <v>8.3151214144591599</v>
      </c>
      <c r="E10" s="194">
        <f>'A19'!E10/'A18'!D10</f>
        <v>7.5062682741206643</v>
      </c>
      <c r="F10" s="194">
        <f>'A19'!F10/'A18'!E10</f>
        <v>7.7914862655429777</v>
      </c>
      <c r="G10" s="194">
        <f>'A19'!G10/'A18'!F10</f>
        <v>8.0363214931022515</v>
      </c>
      <c r="H10" s="49"/>
      <c r="I10" s="49"/>
      <c r="J10" s="226"/>
      <c r="K10" s="226"/>
      <c r="L10" s="226"/>
      <c r="M10" s="226"/>
      <c r="N10" s="226"/>
    </row>
    <row r="11" spans="1:14" x14ac:dyDescent="0.2">
      <c r="A11" s="104" t="s">
        <v>191</v>
      </c>
      <c r="B11" s="179" t="s">
        <v>217</v>
      </c>
      <c r="C11" s="194">
        <f>'A19'!C11/'A18'!B11</f>
        <v>21.795817524754664</v>
      </c>
      <c r="D11" s="194">
        <f>'A19'!D11/'A18'!C11</f>
        <v>13.528270506086546</v>
      </c>
      <c r="E11" s="194">
        <f>'A19'!E11/'A18'!D11</f>
        <v>8.3508148236526445</v>
      </c>
      <c r="F11" s="194">
        <f>'A19'!F11/'A18'!E11</f>
        <v>3.3636363636363638</v>
      </c>
      <c r="G11" s="194">
        <f>'A19'!G11/'A18'!F11</f>
        <v>12.592570612303506</v>
      </c>
      <c r="H11" s="49"/>
      <c r="I11" s="49"/>
      <c r="J11" s="226"/>
      <c r="K11" s="226"/>
      <c r="L11" s="226"/>
      <c r="M11" s="226"/>
      <c r="N11" s="226"/>
    </row>
    <row r="12" spans="1:14" x14ac:dyDescent="0.2">
      <c r="A12" s="104" t="s">
        <v>192</v>
      </c>
      <c r="B12" s="179" t="s">
        <v>217</v>
      </c>
      <c r="C12" s="194">
        <f>'A19'!C12/'A18'!B12</f>
        <v>128.10667821389794</v>
      </c>
      <c r="D12" s="194">
        <f>'A19'!D12/'A18'!C12</f>
        <v>112.25987970041155</v>
      </c>
      <c r="E12" s="194">
        <f>'A19'!E12/'A18'!D12</f>
        <v>135.82434660619188</v>
      </c>
      <c r="F12" s="194">
        <f>'A19'!F12/'A18'!E12</f>
        <v>100.10795284475081</v>
      </c>
      <c r="G12" s="194">
        <f>'A19'!G12/'A18'!F12</f>
        <v>132.38026406692489</v>
      </c>
      <c r="H12" s="49"/>
      <c r="I12" s="49"/>
      <c r="J12" s="226"/>
      <c r="K12" s="226"/>
      <c r="L12" s="226"/>
      <c r="M12" s="226"/>
      <c r="N12" s="226"/>
    </row>
    <row r="13" spans="1:14" x14ac:dyDescent="0.2">
      <c r="A13" s="104" t="s">
        <v>215</v>
      </c>
      <c r="B13" s="179" t="s">
        <v>217</v>
      </c>
      <c r="C13" s="194">
        <f>'A19'!C13/'A18'!B13</f>
        <v>5.8340927281487529</v>
      </c>
      <c r="D13" s="194">
        <f>'A19'!D13/'A18'!C13</f>
        <v>4.5032897494364583</v>
      </c>
      <c r="E13" s="194">
        <f>'A19'!E13/'A18'!D13</f>
        <v>3.9940743234311862</v>
      </c>
      <c r="F13" s="194">
        <f>'A19'!F13/'A18'!E13</f>
        <v>9.6806724190028977</v>
      </c>
      <c r="G13" s="194">
        <f>'A19'!G13/'A18'!F13</f>
        <v>4.3922669938275094</v>
      </c>
      <c r="H13" s="49"/>
      <c r="I13" s="49"/>
      <c r="J13" s="226"/>
      <c r="K13" s="226"/>
      <c r="L13" s="226"/>
      <c r="M13" s="226"/>
      <c r="N13" s="226"/>
    </row>
    <row r="14" spans="1:14" x14ac:dyDescent="0.2">
      <c r="A14" s="104" t="s">
        <v>195</v>
      </c>
      <c r="B14" s="179" t="s">
        <v>217</v>
      </c>
      <c r="C14" s="194">
        <f>'A19'!C14/'A18'!B14</f>
        <v>35.632250680289445</v>
      </c>
      <c r="D14" s="194">
        <f>'A19'!D14/'A18'!C14</f>
        <v>28.535239122293625</v>
      </c>
      <c r="E14" s="194">
        <f>'A19'!E14/'A18'!D14</f>
        <v>27.570834644022003</v>
      </c>
      <c r="F14" s="194">
        <f>'A19'!F14/'A18'!E14</f>
        <v>20.561224075281142</v>
      </c>
      <c r="G14" s="194">
        <f>'A19'!G14/'A18'!F14</f>
        <v>28.848384063641177</v>
      </c>
      <c r="H14" s="49"/>
      <c r="I14" s="49"/>
      <c r="J14" s="226"/>
      <c r="K14" s="226"/>
      <c r="L14" s="226"/>
      <c r="M14" s="226"/>
      <c r="N14" s="226"/>
    </row>
    <row r="15" spans="1:14" x14ac:dyDescent="0.2">
      <c r="A15" s="104" t="s">
        <v>196</v>
      </c>
      <c r="B15" s="179" t="s">
        <v>218</v>
      </c>
      <c r="C15" s="194">
        <f>'A19'!C15/'A18'!B15</f>
        <v>47.652660939348294</v>
      </c>
      <c r="D15" s="194">
        <f>'A19'!D15/'A18'!C15</f>
        <v>33.408163255102039</v>
      </c>
      <c r="E15" s="194">
        <f>'A19'!E15/'A18'!D15</f>
        <v>27.523952155736431</v>
      </c>
      <c r="F15" s="194">
        <f>'A19'!F15/'A18'!E15</f>
        <v>45</v>
      </c>
      <c r="G15" s="194">
        <f>'A19'!G15/'A18'!F15</f>
        <v>32.860082331865627</v>
      </c>
      <c r="H15" s="49"/>
      <c r="I15" s="49"/>
      <c r="J15" s="226"/>
      <c r="K15" s="226"/>
      <c r="L15" s="226"/>
      <c r="M15" s="226"/>
      <c r="N15" s="226"/>
    </row>
    <row r="16" spans="1:14" x14ac:dyDescent="0.2">
      <c r="A16" s="104" t="s">
        <v>197</v>
      </c>
      <c r="B16" s="179" t="s">
        <v>220</v>
      </c>
      <c r="C16" s="194">
        <f>'A19'!C16/'A18'!B16</f>
        <v>15.454545454545455</v>
      </c>
      <c r="D16" s="194">
        <f>'A19'!D16/'A18'!C16</f>
        <v>4.5</v>
      </c>
      <c r="E16" s="194">
        <f>'A19'!E16/'A18'!D16</f>
        <v>3</v>
      </c>
      <c r="F16" s="194" t="s">
        <v>222</v>
      </c>
      <c r="G16" s="194">
        <f>'A19'!G16/'A18'!F16</f>
        <v>8.6</v>
      </c>
      <c r="H16" s="49"/>
      <c r="I16" s="49"/>
      <c r="J16" s="226"/>
      <c r="K16" s="226"/>
      <c r="L16" s="226"/>
      <c r="M16" s="226"/>
      <c r="N16" s="226"/>
    </row>
    <row r="17" spans="1:14" x14ac:dyDescent="0.2">
      <c r="A17" s="104" t="s">
        <v>198</v>
      </c>
      <c r="B17" s="179" t="s">
        <v>220</v>
      </c>
      <c r="C17" s="194">
        <f>'A19'!C17/'A18'!B17</f>
        <v>29.368421052631579</v>
      </c>
      <c r="D17" s="194" t="s">
        <v>222</v>
      </c>
      <c r="E17" s="194">
        <f>'A19'!E17/'A18'!D17</f>
        <v>1.4166666666666667</v>
      </c>
      <c r="F17" s="194" t="s">
        <v>222</v>
      </c>
      <c r="G17" s="194">
        <f>'A19'!G17/'A18'!F17</f>
        <v>18.548387096774192</v>
      </c>
      <c r="H17" s="49"/>
      <c r="I17" s="49"/>
      <c r="J17" s="226"/>
      <c r="K17" s="226"/>
      <c r="L17" s="226"/>
      <c r="M17" s="226"/>
      <c r="N17" s="226"/>
    </row>
    <row r="18" spans="1:14" x14ac:dyDescent="0.2">
      <c r="A18" s="104" t="s">
        <v>199</v>
      </c>
      <c r="B18" s="179" t="s">
        <v>220</v>
      </c>
      <c r="C18" s="194">
        <f>'A19'!C18/'A18'!B18</f>
        <v>2.0048899730931784</v>
      </c>
      <c r="D18" s="194">
        <f>'A19'!D18/'A18'!C18</f>
        <v>3.1063829787234041</v>
      </c>
      <c r="E18" s="194">
        <f>'A19'!E18/'A18'!D18</f>
        <v>3.7980884094407545</v>
      </c>
      <c r="F18" s="194">
        <f>'A19'!F18/'A18'!E18</f>
        <v>5.3333354444451491</v>
      </c>
      <c r="G18" s="194">
        <f>'A19'!G18/'A18'!F18</f>
        <v>3.4339449541890414</v>
      </c>
      <c r="H18" s="49"/>
      <c r="I18" s="49"/>
      <c r="J18" s="226"/>
      <c r="K18" s="226"/>
      <c r="L18" s="226"/>
      <c r="M18" s="226"/>
      <c r="N18" s="226"/>
    </row>
    <row r="19" spans="1:14" x14ac:dyDescent="0.2">
      <c r="A19" s="104" t="s">
        <v>200</v>
      </c>
      <c r="B19" s="179" t="s">
        <v>220</v>
      </c>
      <c r="C19" s="194">
        <f>'A19'!C19/'A18'!B19</f>
        <v>5.7450979926951176</v>
      </c>
      <c r="D19" s="194">
        <f>'A19'!D19/'A18'!C19</f>
        <v>5.9749999999999996</v>
      </c>
      <c r="E19" s="194">
        <f>'A19'!E19/'A18'!D19</f>
        <v>2.3945578489055488</v>
      </c>
      <c r="F19" s="194" t="s">
        <v>222</v>
      </c>
      <c r="G19" s="194">
        <f>'A19'!G19/'A18'!F19</f>
        <v>4.0726643739538559</v>
      </c>
      <c r="H19" s="49"/>
      <c r="I19" s="49"/>
      <c r="J19" s="226"/>
      <c r="K19" s="226"/>
      <c r="L19" s="226"/>
      <c r="M19" s="226"/>
      <c r="N19" s="226"/>
    </row>
    <row r="20" spans="1:14" x14ac:dyDescent="0.2">
      <c r="A20" s="104" t="s">
        <v>201</v>
      </c>
      <c r="B20" s="179" t="s">
        <v>220</v>
      </c>
      <c r="C20" s="194">
        <f>'A19'!C20/'A18'!B20</f>
        <v>13.719670206548685</v>
      </c>
      <c r="D20" s="194">
        <f>'A19'!D20/'A18'!C20</f>
        <v>6.8786764705882355</v>
      </c>
      <c r="E20" s="194">
        <f>'A19'!E20/'A18'!D20</f>
        <v>6.6694516960835504</v>
      </c>
      <c r="F20" s="194" t="s">
        <v>222</v>
      </c>
      <c r="G20" s="194">
        <f>'A19'!G20/'A18'!F20</f>
        <v>9.7655083667350073</v>
      </c>
      <c r="H20" s="49"/>
      <c r="I20" s="49"/>
      <c r="J20" s="226"/>
      <c r="K20" s="226"/>
      <c r="L20" s="226"/>
      <c r="M20" s="226"/>
      <c r="N20" s="226"/>
    </row>
    <row r="21" spans="1:14" x14ac:dyDescent="0.2">
      <c r="A21" s="104" t="s">
        <v>202</v>
      </c>
      <c r="B21" s="179" t="s">
        <v>220</v>
      </c>
      <c r="C21" s="194">
        <f>'A19'!C21/'A18'!B21</f>
        <v>3.1251885393100967</v>
      </c>
      <c r="D21" s="194">
        <f>'A19'!D21/'A18'!C21</f>
        <v>2.2660687608370704</v>
      </c>
      <c r="E21" s="194">
        <f>'A19'!E21/'A18'!D21</f>
        <v>2.1981735195606431</v>
      </c>
      <c r="F21" s="194">
        <f>'A19'!F21/'A18'!E21</f>
        <v>1</v>
      </c>
      <c r="G21" s="194">
        <f>'A19'!G21/'A18'!F21</f>
        <v>2.3686253545006695</v>
      </c>
      <c r="H21" s="49"/>
      <c r="I21" s="49"/>
      <c r="J21" s="226"/>
      <c r="K21" s="226"/>
      <c r="L21" s="226"/>
      <c r="M21" s="226"/>
      <c r="N21" s="226"/>
    </row>
    <row r="22" spans="1:14" x14ac:dyDescent="0.2">
      <c r="A22" s="104" t="s">
        <v>203</v>
      </c>
      <c r="B22" s="179" t="s">
        <v>220</v>
      </c>
      <c r="C22" s="194">
        <f>'A19'!C22/'A18'!B22</f>
        <v>3.2150024001457322</v>
      </c>
      <c r="D22" s="194">
        <f>'A19'!D22/'A18'!C22</f>
        <v>2.6800000043294117</v>
      </c>
      <c r="E22" s="194">
        <f>'A19'!E22/'A18'!D22</f>
        <v>2.5533765444260155</v>
      </c>
      <c r="F22" s="194">
        <f>'A19'!F22/'A18'!E22</f>
        <v>1</v>
      </c>
      <c r="G22" s="194">
        <f>'A19'!G22/'A18'!F22</f>
        <v>2.7222474555619387</v>
      </c>
      <c r="H22" s="49"/>
      <c r="I22" s="49"/>
      <c r="J22" s="226"/>
      <c r="K22" s="226"/>
      <c r="L22" s="226"/>
      <c r="M22" s="226"/>
      <c r="N22" s="226"/>
    </row>
    <row r="23" spans="1:14" x14ac:dyDescent="0.2">
      <c r="A23" s="104" t="s">
        <v>204</v>
      </c>
      <c r="B23" s="179" t="s">
        <v>217</v>
      </c>
      <c r="C23" s="194">
        <f>'A19'!C23/'A18'!B23</f>
        <v>11.132246389133039</v>
      </c>
      <c r="D23" s="194">
        <f>'A19'!D23/'A18'!C23</f>
        <v>9.4155340762096476</v>
      </c>
      <c r="E23" s="194">
        <f>'A19'!E23/'A18'!D23</f>
        <v>9.5158391716115904</v>
      </c>
      <c r="F23" s="194">
        <f>'A19'!F23/'A18'!E23</f>
        <v>7.0749999410416677</v>
      </c>
      <c r="G23" s="194">
        <f>'A19'!G23/'A18'!F23</f>
        <v>9.7124393179399089</v>
      </c>
      <c r="H23" s="49"/>
      <c r="I23" s="49"/>
      <c r="J23" s="226"/>
      <c r="K23" s="226"/>
      <c r="L23" s="226"/>
      <c r="M23" s="226"/>
      <c r="N23" s="226"/>
    </row>
    <row r="24" spans="1:14" x14ac:dyDescent="0.2">
      <c r="A24" s="104" t="s">
        <v>205</v>
      </c>
      <c r="B24" s="179" t="s">
        <v>219</v>
      </c>
      <c r="C24" s="194">
        <f>'A19'!C24/'A18'!B24</f>
        <v>1645.7679690023608</v>
      </c>
      <c r="D24" s="194">
        <f>'A19'!D24/'A18'!C24</f>
        <v>733.78519511224977</v>
      </c>
      <c r="E24" s="194">
        <f>'A19'!E24/'A18'!D24</f>
        <v>508.00543723348846</v>
      </c>
      <c r="F24" s="194">
        <f>'A19'!F24/'A18'!E24</f>
        <v>280.17391308695653</v>
      </c>
      <c r="G24" s="194">
        <f>'A19'!G24/'A18'!F24</f>
        <v>666.83399688316342</v>
      </c>
      <c r="H24" s="49"/>
      <c r="I24" s="49"/>
      <c r="J24" s="226"/>
      <c r="K24" s="226"/>
      <c r="L24" s="226"/>
      <c r="M24" s="226"/>
      <c r="N24" s="226"/>
    </row>
    <row r="25" spans="1:14" x14ac:dyDescent="0.2">
      <c r="A25" s="104" t="s">
        <v>206</v>
      </c>
      <c r="B25" s="179" t="s">
        <v>220</v>
      </c>
      <c r="C25" s="194">
        <f>'A19'!C25/'A18'!B25</f>
        <v>36.890357791571809</v>
      </c>
      <c r="D25" s="194">
        <f>'A19'!D25/'A18'!C25</f>
        <v>25.947041343663475</v>
      </c>
      <c r="E25" s="194">
        <f>'A19'!E25/'A18'!D25</f>
        <v>27.639599003529405</v>
      </c>
      <c r="F25" s="194">
        <f>'A19'!F25/'A18'!E25</f>
        <v>18.703703449931417</v>
      </c>
      <c r="G25" s="194">
        <f>'A19'!G25/'A18'!F25</f>
        <v>28.964293794603396</v>
      </c>
      <c r="H25" s="49"/>
      <c r="I25" s="49"/>
      <c r="J25" s="226"/>
      <c r="K25" s="226"/>
      <c r="L25" s="226"/>
      <c r="M25" s="226"/>
      <c r="N25" s="226"/>
    </row>
    <row r="26" spans="1:14" x14ac:dyDescent="0.2">
      <c r="A26" s="104" t="s">
        <v>207</v>
      </c>
      <c r="B26" s="179" t="s">
        <v>220</v>
      </c>
      <c r="C26" s="194">
        <f>'A19'!C26/'A18'!B26</f>
        <v>115.47927235259422</v>
      </c>
      <c r="D26" s="194">
        <f>'A19'!D26/'A18'!C26</f>
        <v>104.47274236902936</v>
      </c>
      <c r="E26" s="194">
        <f>'A19'!E26/'A18'!D26</f>
        <v>102.47965300446135</v>
      </c>
      <c r="F26" s="194">
        <f>'A19'!F26/'A18'!E26</f>
        <v>71.013512560628214</v>
      </c>
      <c r="G26" s="194">
        <f>'A19'!G26/'A18'!F26</f>
        <v>104.23858840377581</v>
      </c>
      <c r="H26" s="49"/>
      <c r="I26" s="49"/>
      <c r="J26" s="226"/>
      <c r="K26" s="226"/>
      <c r="L26" s="226"/>
      <c r="M26" s="226"/>
      <c r="N26" s="226"/>
    </row>
    <row r="27" spans="1:14" x14ac:dyDescent="0.2">
      <c r="A27" s="104" t="s">
        <v>208</v>
      </c>
      <c r="B27" s="179" t="s">
        <v>217</v>
      </c>
      <c r="C27" s="194">
        <f>'A19'!C27/'A18'!B27</f>
        <v>5.2363287356143111</v>
      </c>
      <c r="D27" s="194">
        <f>'A19'!D27/'A18'!C27</f>
        <v>4.9049828267178839</v>
      </c>
      <c r="E27" s="194">
        <f>'A19'!E27/'A18'!D27</f>
        <v>4.7531601585073844</v>
      </c>
      <c r="F27" s="194">
        <f>'A19'!F27/'A18'!E27</f>
        <v>3.3684210526315788</v>
      </c>
      <c r="G27" s="194">
        <f>'A19'!G27/'A18'!F27</f>
        <v>4.9120578820735732</v>
      </c>
      <c r="H27" s="49"/>
      <c r="I27" s="49"/>
      <c r="J27" s="226"/>
      <c r="K27" s="226"/>
      <c r="L27" s="226"/>
      <c r="M27" s="226"/>
      <c r="N27" s="226"/>
    </row>
    <row r="28" spans="1:14" x14ac:dyDescent="0.2">
      <c r="A28" s="104" t="s">
        <v>209</v>
      </c>
      <c r="B28" s="179" t="s">
        <v>217</v>
      </c>
      <c r="C28" s="194">
        <f>'A19'!C28/'A18'!B28</f>
        <v>16.766689353363166</v>
      </c>
      <c r="D28" s="194">
        <f>'A19'!D28/'A18'!C28</f>
        <v>14.504564786082931</v>
      </c>
      <c r="E28" s="194">
        <f>'A19'!E28/'A18'!D28</f>
        <v>15.924650352357594</v>
      </c>
      <c r="F28" s="194">
        <f>'A19'!F28/'A18'!E28</f>
        <v>27.727272727272727</v>
      </c>
      <c r="G28" s="194">
        <f>'A19'!G28/'A18'!F28</f>
        <v>15.992032835297886</v>
      </c>
      <c r="H28" s="49"/>
      <c r="I28" s="49"/>
      <c r="J28" s="226"/>
      <c r="K28" s="226"/>
      <c r="L28" s="226"/>
      <c r="M28" s="226"/>
      <c r="N28" s="226"/>
    </row>
    <row r="29" spans="1:14" x14ac:dyDescent="0.2">
      <c r="A29" s="104" t="s">
        <v>210</v>
      </c>
      <c r="B29" s="179" t="s">
        <v>217</v>
      </c>
      <c r="C29" s="194">
        <f>'A19'!C29/'A18'!B29</f>
        <v>21.657338582751926</v>
      </c>
      <c r="D29" s="194">
        <f>'A19'!D29/'A18'!C29</f>
        <v>14.664499287830953</v>
      </c>
      <c r="E29" s="194">
        <f>'A19'!E29/'A18'!D29</f>
        <v>13.815310266011128</v>
      </c>
      <c r="F29" s="194">
        <f>'A19'!F29/'A18'!E29</f>
        <v>28.999999750000001</v>
      </c>
      <c r="G29" s="194">
        <f>'A19'!G29/'A18'!F29</f>
        <v>15.470156956345551</v>
      </c>
      <c r="H29" s="49"/>
      <c r="I29" s="49"/>
      <c r="J29" s="226"/>
      <c r="K29" s="226"/>
      <c r="L29" s="226"/>
      <c r="M29" s="226"/>
      <c r="N29" s="226"/>
    </row>
    <row r="30" spans="1:14" x14ac:dyDescent="0.2">
      <c r="A30" s="104" t="s">
        <v>211</v>
      </c>
      <c r="B30" s="179" t="s">
        <v>217</v>
      </c>
      <c r="C30" s="194">
        <f>'A19'!C30/'A18'!B30</f>
        <v>102.07820091392506</v>
      </c>
      <c r="D30" s="194">
        <f>'A19'!D30/'A18'!C30</f>
        <v>48.477719460713644</v>
      </c>
      <c r="E30" s="194">
        <f>'A19'!E30/'A18'!D30</f>
        <v>37.707491214720292</v>
      </c>
      <c r="F30" s="194">
        <f>'A19'!F30/'A18'!E30</f>
        <v>42.810808496713051</v>
      </c>
      <c r="G30" s="194">
        <f>'A19'!G30/'A18'!F30</f>
        <v>51.668000150797042</v>
      </c>
      <c r="H30" s="49"/>
      <c r="I30" s="49"/>
      <c r="J30" s="226"/>
      <c r="K30" s="226"/>
      <c r="L30" s="226"/>
      <c r="M30" s="226"/>
      <c r="N30" s="226"/>
    </row>
    <row r="31" spans="1:14" x14ac:dyDescent="0.2">
      <c r="A31" s="104" t="s">
        <v>212</v>
      </c>
      <c r="B31" s="179" t="s">
        <v>217</v>
      </c>
      <c r="C31" s="194">
        <f>'A19'!C31/'A18'!B31</f>
        <v>101.6086336867663</v>
      </c>
      <c r="D31" s="194">
        <f>'A19'!D31/'A18'!C31</f>
        <v>66.640928941668051</v>
      </c>
      <c r="E31" s="194">
        <f>'A19'!E31/'A18'!D31</f>
        <v>52.978839077715428</v>
      </c>
      <c r="F31" s="194">
        <f>'A19'!F31/'A18'!E31</f>
        <v>85.937497542668339</v>
      </c>
      <c r="G31" s="194">
        <f>'A19'!G31/'A18'!F31</f>
        <v>78.913844815919006</v>
      </c>
      <c r="H31" s="49"/>
      <c r="I31" s="49"/>
      <c r="J31" s="226"/>
      <c r="K31" s="226"/>
      <c r="L31" s="226"/>
      <c r="M31" s="226"/>
      <c r="N31" s="226"/>
    </row>
    <row r="32" spans="1:14" x14ac:dyDescent="0.2">
      <c r="A32" s="104" t="s">
        <v>213</v>
      </c>
      <c r="B32" s="179" t="s">
        <v>217</v>
      </c>
      <c r="C32" s="194">
        <f>'A19'!C32/'A18'!B32</f>
        <v>59.212101988257267</v>
      </c>
      <c r="D32" s="194">
        <f>'A19'!D32/'A18'!C32</f>
        <v>35.600426193130865</v>
      </c>
      <c r="E32" s="194">
        <f>'A19'!E32/'A18'!D32</f>
        <v>33.900040090077887</v>
      </c>
      <c r="F32" s="194">
        <f>'A19'!F32/'A18'!E32</f>
        <v>36.480916233999572</v>
      </c>
      <c r="G32" s="194">
        <f>'A19'!G32/'A18'!F32</f>
        <v>39.91655415661419</v>
      </c>
      <c r="H32" s="49"/>
      <c r="I32" s="49"/>
      <c r="J32" s="226"/>
      <c r="K32" s="226"/>
      <c r="L32" s="226"/>
      <c r="M32" s="226"/>
      <c r="N32" s="226"/>
    </row>
    <row r="33" spans="1:14" x14ac:dyDescent="0.2">
      <c r="A33" s="125" t="s">
        <v>214</v>
      </c>
      <c r="B33" s="185" t="s">
        <v>221</v>
      </c>
      <c r="C33" s="197">
        <f>'A19'!C33/'A18'!B33</f>
        <v>43.500587179281737</v>
      </c>
      <c r="D33" s="197">
        <f>'A19'!D33/'A18'!C33</f>
        <v>32.213367674600988</v>
      </c>
      <c r="E33" s="197">
        <f>'A19'!E33/'A18'!D33</f>
        <v>34.299445349111323</v>
      </c>
      <c r="F33" s="197">
        <f>'A19'!F33/'A18'!E33</f>
        <v>28.555263238303326</v>
      </c>
      <c r="G33" s="197">
        <f>'A19'!G33/'A18'!F33</f>
        <v>35.768535156889193</v>
      </c>
      <c r="H33" s="49"/>
      <c r="I33" s="49"/>
      <c r="J33" s="226"/>
      <c r="K33" s="226"/>
      <c r="L33" s="226"/>
      <c r="M33" s="226"/>
      <c r="N33" s="226"/>
    </row>
    <row r="34" spans="1:14" x14ac:dyDescent="0.2">
      <c r="A34" s="49"/>
      <c r="B34" s="49"/>
      <c r="C34" s="49"/>
      <c r="D34" s="49"/>
      <c r="E34" s="49"/>
      <c r="F34" s="49"/>
      <c r="G34" s="49"/>
      <c r="H34" s="49"/>
      <c r="I34" s="49"/>
    </row>
    <row r="35" spans="1:14" x14ac:dyDescent="0.2">
      <c r="A35" s="30" t="s">
        <v>252</v>
      </c>
      <c r="B35" s="49"/>
      <c r="C35" s="49"/>
      <c r="D35" s="49"/>
      <c r="E35" s="49"/>
      <c r="F35" s="49"/>
      <c r="G35" s="49"/>
      <c r="H35" s="49"/>
      <c r="I35" s="49"/>
    </row>
    <row r="36" spans="1:14" x14ac:dyDescent="0.2">
      <c r="A36" s="30" t="s">
        <v>470</v>
      </c>
      <c r="B36" s="49"/>
      <c r="C36" s="49"/>
      <c r="D36" s="49"/>
      <c r="E36" s="49"/>
      <c r="F36" s="49"/>
      <c r="G36" s="49"/>
      <c r="H36" s="49"/>
      <c r="I36" s="49"/>
    </row>
    <row r="37" spans="1:14" x14ac:dyDescent="0.2">
      <c r="A37" s="30" t="s">
        <v>98</v>
      </c>
      <c r="B37" s="49"/>
      <c r="C37" s="49"/>
      <c r="D37" s="49"/>
      <c r="E37" s="49"/>
      <c r="F37" s="49"/>
      <c r="G37" s="49"/>
      <c r="H37" s="49"/>
      <c r="I37" s="49"/>
    </row>
    <row r="38" spans="1:14" x14ac:dyDescent="0.2">
      <c r="A38" s="49"/>
      <c r="B38" s="49"/>
      <c r="C38" s="49"/>
      <c r="D38" s="49"/>
      <c r="E38" s="49"/>
      <c r="F38" s="49"/>
      <c r="G38" s="49"/>
      <c r="H38" s="49"/>
      <c r="I38" s="49"/>
    </row>
    <row r="39" spans="1:14" x14ac:dyDescent="0.2">
      <c r="A39" s="162" t="s">
        <v>7</v>
      </c>
    </row>
  </sheetData>
  <mergeCells count="2">
    <mergeCell ref="C3:G3"/>
    <mergeCell ref="C5:G5"/>
  </mergeCells>
  <phoneticPr fontId="2" type="noConversion"/>
  <pageMargins left="0.57999999999999996" right="0.75" top="0.65" bottom="0.51" header="0.43" footer="0.35"/>
  <pageSetup paperSize="9" scale="92"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45"/>
  <sheetViews>
    <sheetView workbookViewId="0">
      <selection activeCell="A2" sqref="A2"/>
    </sheetView>
  </sheetViews>
  <sheetFormatPr defaultRowHeight="12.75" x14ac:dyDescent="0.2"/>
  <cols>
    <col min="1" max="1" width="31.7109375" style="11" customWidth="1"/>
    <col min="2" max="4" width="10.5703125" style="12" bestFit="1" customWidth="1"/>
    <col min="5" max="7" width="9.7109375" style="12" bestFit="1" customWidth="1"/>
    <col min="8" max="8" width="8.85546875" style="12" bestFit="1" customWidth="1"/>
    <col min="9" max="9" width="9.7109375" style="12" bestFit="1" customWidth="1"/>
    <col min="10" max="10" width="10.5703125" style="12" bestFit="1" customWidth="1"/>
    <col min="11" max="16384" width="9.140625" style="10"/>
  </cols>
  <sheetData>
    <row r="1" spans="1:11" s="18" customFormat="1" ht="15" x14ac:dyDescent="0.25">
      <c r="A1" s="346" t="s">
        <v>566</v>
      </c>
      <c r="B1" s="346"/>
      <c r="C1" s="346"/>
      <c r="D1" s="346"/>
      <c r="E1" s="346"/>
      <c r="F1" s="346"/>
      <c r="G1" s="346"/>
      <c r="H1" s="346"/>
      <c r="I1" s="346"/>
      <c r="J1" s="346"/>
    </row>
    <row r="2" spans="1:11" x14ac:dyDescent="0.2">
      <c r="A2" s="176"/>
      <c r="B2" s="180"/>
      <c r="C2" s="180"/>
      <c r="D2" s="180"/>
      <c r="E2" s="180"/>
      <c r="F2" s="180"/>
      <c r="G2" s="180"/>
      <c r="H2" s="180"/>
      <c r="I2" s="180"/>
      <c r="J2" s="180"/>
      <c r="K2" s="87"/>
    </row>
    <row r="3" spans="1:11" x14ac:dyDescent="0.2">
      <c r="A3" s="205"/>
      <c r="B3" s="79" t="s">
        <v>106</v>
      </c>
      <c r="C3" s="79" t="s">
        <v>254</v>
      </c>
      <c r="D3" s="79" t="s">
        <v>255</v>
      </c>
      <c r="E3" s="79" t="s">
        <v>123</v>
      </c>
      <c r="F3" s="79" t="s">
        <v>122</v>
      </c>
      <c r="G3" s="79" t="s">
        <v>256</v>
      </c>
      <c r="H3" s="79" t="s">
        <v>125</v>
      </c>
      <c r="I3" s="79" t="s">
        <v>124</v>
      </c>
      <c r="J3" s="79" t="s">
        <v>257</v>
      </c>
      <c r="K3" s="87"/>
    </row>
    <row r="4" spans="1:11" ht="18" customHeight="1" x14ac:dyDescent="0.2">
      <c r="A4" s="207" t="s">
        <v>315</v>
      </c>
      <c r="B4" s="344" t="s">
        <v>266</v>
      </c>
      <c r="C4" s="344"/>
      <c r="D4" s="344"/>
      <c r="E4" s="344"/>
      <c r="F4" s="344"/>
      <c r="G4" s="344"/>
      <c r="H4" s="344"/>
      <c r="I4" s="344"/>
      <c r="J4" s="344"/>
    </row>
    <row r="5" spans="1:11" x14ac:dyDescent="0.2">
      <c r="A5" s="206" t="s">
        <v>228</v>
      </c>
      <c r="B5" s="70">
        <v>119469</v>
      </c>
      <c r="C5" s="70">
        <v>137076</v>
      </c>
      <c r="D5" s="70">
        <v>77041</v>
      </c>
      <c r="E5" s="70">
        <v>23241</v>
      </c>
      <c r="F5" s="70">
        <v>42279</v>
      </c>
      <c r="G5" s="70">
        <v>9641</v>
      </c>
      <c r="H5" s="70">
        <v>5938</v>
      </c>
      <c r="I5" s="70">
        <v>1455</v>
      </c>
      <c r="J5" s="70">
        <v>416140</v>
      </c>
    </row>
    <row r="6" spans="1:11" x14ac:dyDescent="0.2">
      <c r="A6" s="206" t="s">
        <v>229</v>
      </c>
      <c r="B6" s="70">
        <v>74868</v>
      </c>
      <c r="C6" s="70">
        <v>67243</v>
      </c>
      <c r="D6" s="70">
        <v>38220</v>
      </c>
      <c r="E6" s="70">
        <v>17111</v>
      </c>
      <c r="F6" s="70">
        <v>20643</v>
      </c>
      <c r="G6" s="70">
        <v>6847</v>
      </c>
      <c r="H6" s="70">
        <v>3606</v>
      </c>
      <c r="I6" s="70">
        <v>742</v>
      </c>
      <c r="J6" s="70">
        <v>229280</v>
      </c>
    </row>
    <row r="7" spans="1:11" x14ac:dyDescent="0.2">
      <c r="A7" s="206" t="s">
        <v>230</v>
      </c>
      <c r="B7" s="70">
        <v>35827</v>
      </c>
      <c r="C7" s="70">
        <v>35973</v>
      </c>
      <c r="D7" s="70">
        <v>23708</v>
      </c>
      <c r="E7" s="70">
        <v>11858</v>
      </c>
      <c r="F7" s="70">
        <v>14890</v>
      </c>
      <c r="G7" s="70">
        <v>4958</v>
      </c>
      <c r="H7" s="70">
        <v>1827</v>
      </c>
      <c r="I7" s="70">
        <v>427</v>
      </c>
      <c r="J7" s="70">
        <v>129468</v>
      </c>
    </row>
    <row r="8" spans="1:11" x14ac:dyDescent="0.2">
      <c r="A8" s="206" t="s">
        <v>231</v>
      </c>
      <c r="B8" s="70">
        <v>18078</v>
      </c>
      <c r="C8" s="70">
        <v>19836</v>
      </c>
      <c r="D8" s="70">
        <v>15870</v>
      </c>
      <c r="E8" s="70">
        <v>7668</v>
      </c>
      <c r="F8" s="70">
        <v>9271</v>
      </c>
      <c r="G8" s="70">
        <v>3229</v>
      </c>
      <c r="H8" s="70">
        <v>938</v>
      </c>
      <c r="I8" s="70">
        <v>317</v>
      </c>
      <c r="J8" s="70">
        <v>75207</v>
      </c>
    </row>
    <row r="9" spans="1:11" x14ac:dyDescent="0.2">
      <c r="A9" s="206" t="s">
        <v>232</v>
      </c>
      <c r="B9" s="70">
        <v>9860</v>
      </c>
      <c r="C9" s="70">
        <v>10874</v>
      </c>
      <c r="D9" s="70">
        <v>11290</v>
      </c>
      <c r="E9" s="70">
        <v>4634</v>
      </c>
      <c r="F9" s="70">
        <v>6239</v>
      </c>
      <c r="G9" s="70">
        <v>1768</v>
      </c>
      <c r="H9" s="70">
        <v>580</v>
      </c>
      <c r="I9" s="70">
        <v>187</v>
      </c>
      <c r="J9" s="70">
        <v>45432</v>
      </c>
    </row>
    <row r="10" spans="1:11" x14ac:dyDescent="0.2">
      <c r="A10" s="206" t="s">
        <v>233</v>
      </c>
      <c r="B10" s="70">
        <v>5277</v>
      </c>
      <c r="C10" s="70">
        <v>5799</v>
      </c>
      <c r="D10" s="70">
        <v>7456</v>
      </c>
      <c r="E10" s="70">
        <v>2733</v>
      </c>
      <c r="F10" s="70">
        <v>4280</v>
      </c>
      <c r="G10" s="70">
        <v>1097</v>
      </c>
      <c r="H10" s="70">
        <v>282</v>
      </c>
      <c r="I10" s="70">
        <v>174</v>
      </c>
      <c r="J10" s="70">
        <v>27098</v>
      </c>
    </row>
    <row r="11" spans="1:11" x14ac:dyDescent="0.2">
      <c r="A11" s="206" t="s">
        <v>234</v>
      </c>
      <c r="B11" s="70">
        <v>2723</v>
      </c>
      <c r="C11" s="70">
        <v>2768</v>
      </c>
      <c r="D11" s="70">
        <v>4899</v>
      </c>
      <c r="E11" s="70">
        <v>1566</v>
      </c>
      <c r="F11" s="70">
        <v>2873</v>
      </c>
      <c r="G11" s="70">
        <v>629</v>
      </c>
      <c r="H11" s="70">
        <v>179</v>
      </c>
      <c r="I11" s="70">
        <v>144</v>
      </c>
      <c r="J11" s="70">
        <v>15781</v>
      </c>
    </row>
    <row r="12" spans="1:11" x14ac:dyDescent="0.2">
      <c r="A12" s="206" t="s">
        <v>235</v>
      </c>
      <c r="B12" s="70">
        <v>1450</v>
      </c>
      <c r="C12" s="70">
        <v>1190</v>
      </c>
      <c r="D12" s="70">
        <v>3172</v>
      </c>
      <c r="E12" s="70">
        <v>822</v>
      </c>
      <c r="F12" s="70">
        <v>1810</v>
      </c>
      <c r="G12" s="70">
        <v>344</v>
      </c>
      <c r="H12" s="70">
        <v>102</v>
      </c>
      <c r="I12" s="70">
        <v>144</v>
      </c>
      <c r="J12" s="70">
        <v>9034</v>
      </c>
    </row>
    <row r="13" spans="1:11" x14ac:dyDescent="0.2">
      <c r="A13" s="206" t="s">
        <v>236</v>
      </c>
      <c r="B13" s="70">
        <v>682</v>
      </c>
      <c r="C13" s="70">
        <v>526</v>
      </c>
      <c r="D13" s="70">
        <v>1799</v>
      </c>
      <c r="E13" s="70">
        <v>405</v>
      </c>
      <c r="F13" s="70">
        <v>1163</v>
      </c>
      <c r="G13" s="70">
        <v>190</v>
      </c>
      <c r="H13" s="70">
        <v>44</v>
      </c>
      <c r="I13" s="70">
        <v>121</v>
      </c>
      <c r="J13" s="70">
        <v>4930</v>
      </c>
    </row>
    <row r="14" spans="1:11" x14ac:dyDescent="0.2">
      <c r="A14" s="208" t="s">
        <v>237</v>
      </c>
      <c r="B14" s="187">
        <v>562</v>
      </c>
      <c r="C14" s="187">
        <v>271</v>
      </c>
      <c r="D14" s="187">
        <v>2010</v>
      </c>
      <c r="E14" s="187">
        <v>284</v>
      </c>
      <c r="F14" s="187">
        <v>1470</v>
      </c>
      <c r="G14" s="187">
        <v>130</v>
      </c>
      <c r="H14" s="187">
        <v>43</v>
      </c>
      <c r="I14" s="187">
        <v>308</v>
      </c>
      <c r="J14" s="187">
        <v>5078</v>
      </c>
    </row>
    <row r="15" spans="1:11" x14ac:dyDescent="0.2">
      <c r="A15" s="259" t="s">
        <v>121</v>
      </c>
      <c r="B15" s="172">
        <f>SUM(B5:B14)</f>
        <v>268796</v>
      </c>
      <c r="C15" s="172">
        <f t="shared" ref="C15:J15" si="0">SUM(C5:C14)</f>
        <v>281556</v>
      </c>
      <c r="D15" s="172">
        <f t="shared" si="0"/>
        <v>185465</v>
      </c>
      <c r="E15" s="172">
        <f t="shared" si="0"/>
        <v>70322</v>
      </c>
      <c r="F15" s="172">
        <f t="shared" si="0"/>
        <v>104918</v>
      </c>
      <c r="G15" s="172">
        <f t="shared" si="0"/>
        <v>28833</v>
      </c>
      <c r="H15" s="172">
        <f t="shared" si="0"/>
        <v>13539</v>
      </c>
      <c r="I15" s="172">
        <f t="shared" si="0"/>
        <v>4019</v>
      </c>
      <c r="J15" s="172">
        <f t="shared" si="0"/>
        <v>957448</v>
      </c>
    </row>
    <row r="16" spans="1:11" ht="18" customHeight="1" x14ac:dyDescent="0.2">
      <c r="A16" s="207" t="s">
        <v>315</v>
      </c>
      <c r="B16" s="344" t="s">
        <v>258</v>
      </c>
      <c r="C16" s="344"/>
      <c r="D16" s="344"/>
      <c r="E16" s="344"/>
      <c r="F16" s="344"/>
      <c r="G16" s="344"/>
      <c r="H16" s="344"/>
      <c r="I16" s="344"/>
      <c r="J16" s="344"/>
      <c r="K16" s="87"/>
    </row>
    <row r="17" spans="1:11" x14ac:dyDescent="0.2">
      <c r="A17" s="206" t="s">
        <v>228</v>
      </c>
      <c r="B17" s="113">
        <f t="shared" ref="B17:B24" si="1">B5/B$15</f>
        <v>0.44445973898421109</v>
      </c>
      <c r="C17" s="113">
        <f t="shared" ref="C17:J17" si="2">C5/C$15</f>
        <v>0.48685163875037291</v>
      </c>
      <c r="D17" s="113">
        <f t="shared" si="2"/>
        <v>0.41539374005877122</v>
      </c>
      <c r="E17" s="113">
        <f t="shared" si="2"/>
        <v>0.33049401325332045</v>
      </c>
      <c r="F17" s="113">
        <f t="shared" si="2"/>
        <v>0.40297184467870145</v>
      </c>
      <c r="G17" s="113">
        <f t="shared" si="2"/>
        <v>0.33437380778968545</v>
      </c>
      <c r="H17" s="113">
        <f t="shared" si="2"/>
        <v>0.43858482901248247</v>
      </c>
      <c r="I17" s="113">
        <f t="shared" si="2"/>
        <v>0.36203035580990295</v>
      </c>
      <c r="J17" s="113">
        <f t="shared" si="2"/>
        <v>0.43463457023253482</v>
      </c>
      <c r="K17" s="87"/>
    </row>
    <row r="18" spans="1:11" x14ac:dyDescent="0.2">
      <c r="A18" s="206" t="s">
        <v>229</v>
      </c>
      <c r="B18" s="113">
        <f t="shared" si="1"/>
        <v>0.27853093051979938</v>
      </c>
      <c r="C18" s="113">
        <f t="shared" ref="C18:J24" si="3">C6/C$15</f>
        <v>0.23882637912173776</v>
      </c>
      <c r="D18" s="113">
        <f t="shared" si="3"/>
        <v>0.20607661822985468</v>
      </c>
      <c r="E18" s="113">
        <f t="shared" si="3"/>
        <v>0.24332356872671426</v>
      </c>
      <c r="F18" s="113">
        <f t="shared" si="3"/>
        <v>0.19675365523551727</v>
      </c>
      <c r="G18" s="113">
        <f t="shared" si="3"/>
        <v>0.23747095342142685</v>
      </c>
      <c r="H18" s="113">
        <f t="shared" si="3"/>
        <v>0.26634167959228894</v>
      </c>
      <c r="I18" s="113">
        <f t="shared" si="3"/>
        <v>0.18462304055735257</v>
      </c>
      <c r="J18" s="113">
        <f t="shared" si="3"/>
        <v>0.23946992421520541</v>
      </c>
      <c r="K18" s="87"/>
    </row>
    <row r="19" spans="1:11" x14ac:dyDescent="0.2">
      <c r="A19" s="206" t="s">
        <v>230</v>
      </c>
      <c r="B19" s="113">
        <f t="shared" si="1"/>
        <v>0.13328695367490587</v>
      </c>
      <c r="C19" s="113">
        <f t="shared" si="3"/>
        <v>0.12776499168904232</v>
      </c>
      <c r="D19" s="113">
        <f t="shared" si="3"/>
        <v>0.12783004879626883</v>
      </c>
      <c r="E19" s="113">
        <f t="shared" si="3"/>
        <v>0.1686243280907824</v>
      </c>
      <c r="F19" s="113">
        <f t="shared" si="3"/>
        <v>0.14192035685011151</v>
      </c>
      <c r="G19" s="113">
        <f t="shared" si="3"/>
        <v>0.17195574515312315</v>
      </c>
      <c r="H19" s="113">
        <f t="shared" si="3"/>
        <v>0.13494349656547752</v>
      </c>
      <c r="I19" s="113">
        <f t="shared" si="3"/>
        <v>0.10624533466036327</v>
      </c>
      <c r="J19" s="113">
        <f t="shared" si="3"/>
        <v>0.13522196505711015</v>
      </c>
      <c r="K19" s="87"/>
    </row>
    <row r="20" spans="1:11" x14ac:dyDescent="0.2">
      <c r="A20" s="206" t="s">
        <v>231</v>
      </c>
      <c r="B20" s="113">
        <f t="shared" si="1"/>
        <v>6.7255465111087959E-2</v>
      </c>
      <c r="C20" s="113">
        <f t="shared" si="3"/>
        <v>7.0451348932361588E-2</v>
      </c>
      <c r="D20" s="113">
        <f t="shared" si="3"/>
        <v>8.5568705685708887E-2</v>
      </c>
      <c r="E20" s="113">
        <f t="shared" si="3"/>
        <v>0.10904126731321635</v>
      </c>
      <c r="F20" s="113">
        <f t="shared" si="3"/>
        <v>8.836424636382699E-2</v>
      </c>
      <c r="G20" s="113">
        <f t="shared" si="3"/>
        <v>0.11198973398536399</v>
      </c>
      <c r="H20" s="113">
        <f t="shared" si="3"/>
        <v>6.92813354014329E-2</v>
      </c>
      <c r="I20" s="113">
        <f t="shared" si="3"/>
        <v>7.8875342124906697E-2</v>
      </c>
      <c r="J20" s="113">
        <f t="shared" si="3"/>
        <v>7.8549435582924612E-2</v>
      </c>
      <c r="K20" s="87"/>
    </row>
    <row r="21" spans="1:11" x14ac:dyDescent="0.2">
      <c r="A21" s="206" t="s">
        <v>232</v>
      </c>
      <c r="B21" s="113">
        <f t="shared" si="1"/>
        <v>3.6682093483533983E-2</v>
      </c>
      <c r="C21" s="113">
        <f t="shared" si="3"/>
        <v>3.8621091363707401E-2</v>
      </c>
      <c r="D21" s="113">
        <f t="shared" si="3"/>
        <v>6.0874019356751949E-2</v>
      </c>
      <c r="E21" s="113">
        <f t="shared" si="3"/>
        <v>6.5896874377861833E-2</v>
      </c>
      <c r="F21" s="113">
        <f t="shared" si="3"/>
        <v>5.9465487332964792E-2</v>
      </c>
      <c r="G21" s="113">
        <f t="shared" si="3"/>
        <v>6.1318627961016892E-2</v>
      </c>
      <c r="H21" s="113">
        <f t="shared" si="3"/>
        <v>4.2839205258881748E-2</v>
      </c>
      <c r="I21" s="113">
        <f t="shared" si="3"/>
        <v>4.6528987310276188E-2</v>
      </c>
      <c r="J21" s="113">
        <f t="shared" si="3"/>
        <v>4.7451140949691266E-2</v>
      </c>
      <c r="K21" s="87"/>
    </row>
    <row r="22" spans="1:11" x14ac:dyDescent="0.2">
      <c r="A22" s="206" t="s">
        <v>233</v>
      </c>
      <c r="B22" s="113">
        <f t="shared" si="1"/>
        <v>1.9631988571258502E-2</v>
      </c>
      <c r="C22" s="113">
        <f t="shared" si="3"/>
        <v>2.0596257938030091E-2</v>
      </c>
      <c r="D22" s="113">
        <f t="shared" si="3"/>
        <v>4.0201655298843446E-2</v>
      </c>
      <c r="E22" s="113">
        <f t="shared" si="3"/>
        <v>3.8864082363982824E-2</v>
      </c>
      <c r="F22" s="113">
        <f t="shared" si="3"/>
        <v>4.0793762748050862E-2</v>
      </c>
      <c r="G22" s="113">
        <f t="shared" si="3"/>
        <v>3.8046682620608334E-2</v>
      </c>
      <c r="H22" s="113">
        <f t="shared" si="3"/>
        <v>2.0828717039663196E-2</v>
      </c>
      <c r="I22" s="113">
        <f t="shared" si="3"/>
        <v>4.3294351828813138E-2</v>
      </c>
      <c r="J22" s="113">
        <f t="shared" si="3"/>
        <v>2.830232033489025E-2</v>
      </c>
      <c r="K22" s="87"/>
    </row>
    <row r="23" spans="1:11" x14ac:dyDescent="0.2">
      <c r="A23" s="206" t="s">
        <v>234</v>
      </c>
      <c r="B23" s="113">
        <f t="shared" si="1"/>
        <v>1.0130359082724446E-2</v>
      </c>
      <c r="C23" s="113">
        <f t="shared" si="3"/>
        <v>9.8310815610393662E-3</v>
      </c>
      <c r="D23" s="113">
        <f t="shared" si="3"/>
        <v>2.6414687407327529E-2</v>
      </c>
      <c r="E23" s="113">
        <f t="shared" si="3"/>
        <v>2.2268991211854043E-2</v>
      </c>
      <c r="F23" s="113">
        <f t="shared" si="3"/>
        <v>2.7383289807278065E-2</v>
      </c>
      <c r="G23" s="113">
        <f t="shared" si="3"/>
        <v>2.1815281101515625E-2</v>
      </c>
      <c r="H23" s="113">
        <f t="shared" si="3"/>
        <v>1.3221065071275575E-2</v>
      </c>
      <c r="I23" s="113">
        <f t="shared" si="3"/>
        <v>3.5829808410052254E-2</v>
      </c>
      <c r="J23" s="113">
        <f t="shared" si="3"/>
        <v>1.6482357266399846E-2</v>
      </c>
      <c r="K23" s="87"/>
    </row>
    <row r="24" spans="1:11" x14ac:dyDescent="0.2">
      <c r="A24" s="206" t="s">
        <v>235</v>
      </c>
      <c r="B24" s="113">
        <f t="shared" si="1"/>
        <v>5.3944255122844089E-3</v>
      </c>
      <c r="C24" s="113">
        <f t="shared" si="3"/>
        <v>4.2265126653312311E-3</v>
      </c>
      <c r="D24" s="113">
        <f t="shared" si="3"/>
        <v>1.7102957431321272E-2</v>
      </c>
      <c r="E24" s="113">
        <f t="shared" si="3"/>
        <v>1.1689087341088138E-2</v>
      </c>
      <c r="F24" s="113">
        <f t="shared" si="3"/>
        <v>1.7251567891114965E-2</v>
      </c>
      <c r="G24" s="113">
        <f t="shared" si="3"/>
        <v>1.1930773766170707E-2</v>
      </c>
      <c r="H24" s="113">
        <f t="shared" si="3"/>
        <v>7.5337912696654113E-3</v>
      </c>
      <c r="I24" s="113">
        <f t="shared" si="3"/>
        <v>3.5829808410052254E-2</v>
      </c>
      <c r="J24" s="113">
        <f t="shared" si="3"/>
        <v>9.4354993691563409E-3</v>
      </c>
      <c r="K24" s="87"/>
    </row>
    <row r="25" spans="1:11" x14ac:dyDescent="0.2">
      <c r="A25" s="206" t="s">
        <v>236</v>
      </c>
      <c r="B25" s="113">
        <f t="shared" ref="B25:J25" si="4">B13/B$15</f>
        <v>2.5372401375020463E-3</v>
      </c>
      <c r="C25" s="113">
        <f t="shared" si="4"/>
        <v>1.8681896319027121E-3</v>
      </c>
      <c r="D25" s="113">
        <f t="shared" si="4"/>
        <v>9.6999433855444427E-3</v>
      </c>
      <c r="E25" s="113">
        <f t="shared" si="4"/>
        <v>5.7592218651346663E-3</v>
      </c>
      <c r="F25" s="113">
        <f t="shared" si="4"/>
        <v>1.1084847214014754E-2</v>
      </c>
      <c r="G25" s="113">
        <f t="shared" si="4"/>
        <v>6.5896715568966114E-3</v>
      </c>
      <c r="H25" s="113">
        <f t="shared" si="4"/>
        <v>3.2498707437772362E-3</v>
      </c>
      <c r="I25" s="113">
        <f t="shared" si="4"/>
        <v>3.0106991789002238E-2</v>
      </c>
      <c r="J25" s="113">
        <f t="shared" si="4"/>
        <v>5.149104703336369E-3</v>
      </c>
      <c r="K25" s="87"/>
    </row>
    <row r="26" spans="1:11" x14ac:dyDescent="0.2">
      <c r="A26" s="208" t="s">
        <v>237</v>
      </c>
      <c r="B26" s="113">
        <f t="shared" ref="B26:J26" si="5">B14/B$15</f>
        <v>2.0908049226923018E-3</v>
      </c>
      <c r="C26" s="113">
        <f t="shared" si="5"/>
        <v>9.6250834647459125E-4</v>
      </c>
      <c r="D26" s="113">
        <f t="shared" si="5"/>
        <v>1.0837624349607743E-2</v>
      </c>
      <c r="E26" s="113">
        <f t="shared" si="5"/>
        <v>4.0385654560450499E-3</v>
      </c>
      <c r="F26" s="113">
        <f t="shared" si="5"/>
        <v>1.4010941878419336E-2</v>
      </c>
      <c r="G26" s="113">
        <f t="shared" si="5"/>
        <v>4.5087226441924188E-3</v>
      </c>
      <c r="H26" s="113">
        <f t="shared" si="5"/>
        <v>3.1760100450550261E-3</v>
      </c>
      <c r="I26" s="113">
        <f t="shared" si="5"/>
        <v>7.6635979099278426E-2</v>
      </c>
      <c r="J26" s="113">
        <f t="shared" si="5"/>
        <v>5.30368228875093E-3</v>
      </c>
      <c r="K26" s="87"/>
    </row>
    <row r="27" spans="1:11" x14ac:dyDescent="0.2">
      <c r="A27" s="259" t="s">
        <v>121</v>
      </c>
      <c r="B27" s="245">
        <f>SUM(B17:B26)</f>
        <v>0.99999999999999989</v>
      </c>
      <c r="C27" s="245">
        <f t="shared" ref="C27:J27" si="6">SUM(C17:C26)</f>
        <v>1</v>
      </c>
      <c r="D27" s="245">
        <f t="shared" si="6"/>
        <v>1</v>
      </c>
      <c r="E27" s="245">
        <f t="shared" si="6"/>
        <v>1</v>
      </c>
      <c r="F27" s="245">
        <f t="shared" si="6"/>
        <v>1</v>
      </c>
      <c r="G27" s="245">
        <f t="shared" si="6"/>
        <v>1</v>
      </c>
      <c r="H27" s="245">
        <f t="shared" si="6"/>
        <v>1</v>
      </c>
      <c r="I27" s="245">
        <f t="shared" si="6"/>
        <v>0.99999999999999989</v>
      </c>
      <c r="J27" s="245">
        <f t="shared" si="6"/>
        <v>0.99999999999999989</v>
      </c>
      <c r="K27" s="87"/>
    </row>
    <row r="28" spans="1:11" x14ac:dyDescent="0.2">
      <c r="A28" s="176"/>
      <c r="B28" s="180"/>
      <c r="C28" s="180"/>
      <c r="D28" s="180"/>
      <c r="E28" s="180"/>
      <c r="F28" s="180"/>
      <c r="G28" s="180"/>
      <c r="H28" s="180"/>
      <c r="I28" s="180"/>
      <c r="J28" s="180"/>
      <c r="K28" s="87"/>
    </row>
    <row r="29" spans="1:11" x14ac:dyDescent="0.2">
      <c r="A29" s="30" t="s">
        <v>252</v>
      </c>
      <c r="B29" s="180"/>
      <c r="C29" s="180"/>
      <c r="D29" s="180"/>
      <c r="E29" s="180"/>
      <c r="F29" s="180"/>
      <c r="G29" s="180"/>
      <c r="H29" s="180"/>
      <c r="I29" s="180"/>
      <c r="J29" s="180"/>
      <c r="K29" s="87"/>
    </row>
    <row r="30" spans="1:11" x14ac:dyDescent="0.2">
      <c r="A30" s="303" t="s">
        <v>581</v>
      </c>
      <c r="B30" s="180"/>
      <c r="C30" s="180"/>
      <c r="D30" s="180"/>
      <c r="E30" s="180"/>
      <c r="F30" s="180"/>
      <c r="G30" s="180"/>
      <c r="H30" s="180"/>
      <c r="I30" s="180"/>
      <c r="J30" s="180"/>
      <c r="K30" s="87"/>
    </row>
    <row r="31" spans="1:11" x14ac:dyDescent="0.2">
      <c r="A31" s="30" t="s">
        <v>304</v>
      </c>
      <c r="B31" s="180"/>
      <c r="C31" s="180"/>
      <c r="D31" s="180"/>
      <c r="E31" s="180"/>
      <c r="F31" s="180"/>
      <c r="G31" s="180"/>
      <c r="H31" s="180"/>
      <c r="I31" s="180"/>
      <c r="J31" s="180"/>
      <c r="K31" s="87"/>
    </row>
    <row r="32" spans="1:11" x14ac:dyDescent="0.2">
      <c r="A32" s="30"/>
      <c r="B32" s="180"/>
      <c r="C32" s="180"/>
      <c r="D32" s="180"/>
      <c r="E32" s="180"/>
      <c r="F32" s="180"/>
      <c r="G32" s="180"/>
      <c r="H32" s="180"/>
      <c r="I32" s="180"/>
      <c r="J32" s="180"/>
      <c r="K32" s="87"/>
    </row>
    <row r="33" spans="1:11" x14ac:dyDescent="0.2">
      <c r="A33" s="30"/>
      <c r="B33" s="180"/>
      <c r="C33" s="180"/>
      <c r="D33" s="180"/>
      <c r="E33" s="180"/>
      <c r="F33" s="180"/>
      <c r="G33" s="180"/>
      <c r="H33" s="180"/>
      <c r="I33" s="180"/>
      <c r="J33" s="180"/>
      <c r="K33" s="87"/>
    </row>
    <row r="34" spans="1:11" x14ac:dyDescent="0.2">
      <c r="A34" s="30"/>
      <c r="B34" s="180"/>
      <c r="C34" s="180"/>
      <c r="D34" s="180"/>
      <c r="E34" s="180"/>
      <c r="F34" s="180"/>
      <c r="G34" s="180"/>
      <c r="H34" s="180"/>
      <c r="I34" s="180"/>
      <c r="J34" s="180"/>
      <c r="K34" s="87"/>
    </row>
    <row r="35" spans="1:11" x14ac:dyDescent="0.2">
      <c r="A35" s="30"/>
      <c r="B35" s="180"/>
      <c r="C35" s="180"/>
      <c r="D35" s="180"/>
      <c r="E35" s="180"/>
      <c r="F35" s="180"/>
      <c r="G35" s="180"/>
      <c r="H35" s="180"/>
      <c r="I35" s="180"/>
      <c r="J35" s="180"/>
      <c r="K35" s="87"/>
    </row>
    <row r="36" spans="1:11" x14ac:dyDescent="0.2">
      <c r="A36" s="30"/>
      <c r="B36" s="180"/>
      <c r="C36" s="180"/>
      <c r="D36" s="180"/>
      <c r="E36" s="180"/>
      <c r="F36" s="180"/>
      <c r="G36" s="180"/>
      <c r="H36" s="180"/>
      <c r="I36" s="180"/>
      <c r="J36" s="180"/>
      <c r="K36" s="87"/>
    </row>
    <row r="37" spans="1:11" x14ac:dyDescent="0.2">
      <c r="A37" s="30"/>
      <c r="B37" s="180"/>
      <c r="C37" s="180"/>
      <c r="D37" s="180"/>
      <c r="E37" s="180"/>
      <c r="F37" s="180"/>
      <c r="G37" s="180"/>
      <c r="H37" s="180"/>
      <c r="I37" s="180"/>
      <c r="J37" s="180"/>
      <c r="K37" s="87"/>
    </row>
    <row r="38" spans="1:11" x14ac:dyDescent="0.2">
      <c r="A38" s="30"/>
      <c r="B38" s="180"/>
      <c r="C38" s="180"/>
      <c r="D38" s="180"/>
      <c r="E38" s="180"/>
      <c r="F38" s="180"/>
      <c r="G38" s="180"/>
      <c r="H38" s="180"/>
      <c r="I38" s="180"/>
      <c r="J38" s="180"/>
      <c r="K38" s="87"/>
    </row>
    <row r="39" spans="1:11" x14ac:dyDescent="0.2">
      <c r="A39" s="30"/>
      <c r="B39" s="180"/>
      <c r="C39" s="180"/>
      <c r="D39" s="180"/>
      <c r="E39" s="180"/>
      <c r="F39" s="180"/>
      <c r="G39" s="180"/>
      <c r="H39" s="180"/>
      <c r="I39" s="180"/>
      <c r="J39" s="180"/>
      <c r="K39" s="87"/>
    </row>
    <row r="40" spans="1:11" x14ac:dyDescent="0.2">
      <c r="A40" s="30"/>
      <c r="B40" s="180"/>
      <c r="C40" s="180"/>
      <c r="D40" s="180"/>
      <c r="E40" s="180"/>
      <c r="F40" s="180"/>
      <c r="G40" s="180"/>
      <c r="H40" s="180"/>
      <c r="I40" s="180"/>
      <c r="J40" s="180"/>
      <c r="K40" s="87"/>
    </row>
    <row r="41" spans="1:11" x14ac:dyDescent="0.2">
      <c r="A41" s="30"/>
      <c r="B41" s="180"/>
      <c r="C41" s="180"/>
      <c r="D41" s="180"/>
      <c r="E41" s="180"/>
      <c r="F41" s="180"/>
      <c r="G41" s="180"/>
      <c r="H41" s="180"/>
      <c r="I41" s="180"/>
      <c r="J41" s="180"/>
      <c r="K41" s="87"/>
    </row>
    <row r="42" spans="1:11" x14ac:dyDescent="0.2">
      <c r="A42" s="30"/>
      <c r="B42" s="180"/>
      <c r="C42" s="180"/>
      <c r="D42" s="180"/>
      <c r="E42" s="180"/>
      <c r="F42" s="180"/>
      <c r="G42" s="180"/>
      <c r="H42" s="180"/>
      <c r="I42" s="180"/>
      <c r="J42" s="180"/>
      <c r="K42" s="87"/>
    </row>
    <row r="43" spans="1:11" x14ac:dyDescent="0.2">
      <c r="A43" s="30"/>
      <c r="B43" s="180"/>
      <c r="C43" s="180"/>
      <c r="D43" s="180"/>
      <c r="E43" s="180"/>
      <c r="F43" s="180"/>
      <c r="G43" s="180"/>
      <c r="H43" s="180"/>
      <c r="I43" s="180"/>
      <c r="J43" s="180"/>
      <c r="K43" s="87"/>
    </row>
    <row r="44" spans="1:11" x14ac:dyDescent="0.2">
      <c r="A44" s="30"/>
    </row>
    <row r="45" spans="1:11" x14ac:dyDescent="0.2">
      <c r="A45" s="30"/>
    </row>
  </sheetData>
  <mergeCells count="3">
    <mergeCell ref="A1:J1"/>
    <mergeCell ref="B16:J16"/>
    <mergeCell ref="B4:J4"/>
  </mergeCells>
  <phoneticPr fontId="2" type="noConversion"/>
  <pageMargins left="0.42" right="0.41" top="1" bottom="1" header="0.5" footer="0.5"/>
  <pageSetup paperSize="9" scale="80" orientation="portrait" r:id="rId1"/>
  <headerFooter alignWithMargins="0"/>
  <ignoredErrors>
    <ignoredError sqref="A17:A18 A19:A25 A5:A13" numberStoredAsText="1"/>
  </ignoredError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52"/>
  <sheetViews>
    <sheetView workbookViewId="0">
      <selection activeCell="A2" sqref="A2"/>
    </sheetView>
  </sheetViews>
  <sheetFormatPr defaultRowHeight="12.75" x14ac:dyDescent="0.2"/>
  <cols>
    <col min="1" max="1" width="27.85546875" style="11" customWidth="1"/>
    <col min="2" max="7" width="11.7109375" style="12" customWidth="1"/>
    <col min="8" max="10" width="9.140625" style="10"/>
    <col min="11" max="11" width="20.42578125" style="10" customWidth="1"/>
    <col min="12" max="16384" width="9.140625" style="10"/>
  </cols>
  <sheetData>
    <row r="1" spans="1:11" s="18" customFormat="1" ht="15" x14ac:dyDescent="0.25">
      <c r="A1" s="272" t="s">
        <v>567</v>
      </c>
      <c r="B1" s="22"/>
      <c r="C1" s="22"/>
      <c r="D1" s="22"/>
      <c r="E1" s="22"/>
      <c r="F1" s="22"/>
      <c r="G1" s="22"/>
    </row>
    <row r="2" spans="1:11" s="18" customFormat="1" x14ac:dyDescent="0.2">
      <c r="A2" s="178"/>
      <c r="B2" s="198"/>
      <c r="C2" s="198"/>
      <c r="D2" s="198"/>
      <c r="E2" s="198"/>
      <c r="F2" s="198"/>
      <c r="G2" s="198"/>
      <c r="H2" s="177"/>
      <c r="I2" s="177"/>
      <c r="J2" s="177"/>
      <c r="K2" s="177"/>
    </row>
    <row r="3" spans="1:11" x14ac:dyDescent="0.2">
      <c r="A3" s="183"/>
      <c r="B3" s="79" t="s">
        <v>244</v>
      </c>
      <c r="C3" s="79" t="s">
        <v>238</v>
      </c>
      <c r="D3" s="79" t="s">
        <v>239</v>
      </c>
      <c r="E3" s="79" t="s">
        <v>240</v>
      </c>
      <c r="F3" s="79" t="s">
        <v>245</v>
      </c>
      <c r="G3" s="79" t="s">
        <v>121</v>
      </c>
      <c r="H3" s="87"/>
      <c r="I3" s="87"/>
      <c r="J3" s="87"/>
      <c r="K3" s="87"/>
    </row>
    <row r="4" spans="1:11" ht="18" customHeight="1" x14ac:dyDescent="0.2">
      <c r="A4" s="90" t="s">
        <v>314</v>
      </c>
      <c r="B4" s="344" t="s">
        <v>266</v>
      </c>
      <c r="C4" s="344"/>
      <c r="D4" s="344"/>
      <c r="E4" s="344"/>
      <c r="F4" s="344"/>
      <c r="G4" s="344"/>
      <c r="H4" s="87"/>
      <c r="I4" s="87"/>
      <c r="J4" s="87"/>
      <c r="K4" s="87"/>
    </row>
    <row r="5" spans="1:11" x14ac:dyDescent="0.2">
      <c r="A5" s="104" t="s">
        <v>472</v>
      </c>
      <c r="B5" s="70">
        <v>216908.97807099999</v>
      </c>
      <c r="C5" s="70">
        <v>15049.028656</v>
      </c>
      <c r="D5" s="70">
        <v>1305.3884479999999</v>
      </c>
      <c r="E5" s="70">
        <v>23.631428</v>
      </c>
      <c r="F5" s="70">
        <v>10.973655000000001</v>
      </c>
      <c r="G5" s="159">
        <v>233298.00025799999</v>
      </c>
      <c r="H5" s="87"/>
      <c r="I5" s="87"/>
      <c r="J5" s="87"/>
      <c r="K5" s="87"/>
    </row>
    <row r="6" spans="1:11" x14ac:dyDescent="0.2">
      <c r="A6" s="104" t="s">
        <v>190</v>
      </c>
      <c r="B6" s="70">
        <v>323911.69920600002</v>
      </c>
      <c r="C6" s="70">
        <v>2760.665704</v>
      </c>
      <c r="D6" s="70">
        <v>199.274607</v>
      </c>
      <c r="E6" s="70">
        <v>26.796775</v>
      </c>
      <c r="F6" s="70">
        <v>11.56437</v>
      </c>
      <c r="G6" s="159">
        <v>326910.00066199998</v>
      </c>
      <c r="H6" s="87"/>
      <c r="I6" s="87"/>
      <c r="J6" s="87"/>
      <c r="K6" s="87"/>
    </row>
    <row r="7" spans="1:11" x14ac:dyDescent="0.2">
      <c r="A7" s="104" t="s">
        <v>191</v>
      </c>
      <c r="B7" s="70">
        <v>39874.583290000002</v>
      </c>
      <c r="C7" s="70">
        <v>6643.1093860000001</v>
      </c>
      <c r="D7" s="70">
        <v>1864.4294970000001</v>
      </c>
      <c r="E7" s="70">
        <v>76.984954000000002</v>
      </c>
      <c r="F7" s="70">
        <v>29.893219999999999</v>
      </c>
      <c r="G7" s="159">
        <v>48489.000347000001</v>
      </c>
      <c r="H7" s="87"/>
      <c r="I7" s="87"/>
      <c r="J7" s="87"/>
      <c r="K7" s="87"/>
    </row>
    <row r="8" spans="1:11" x14ac:dyDescent="0.2">
      <c r="A8" s="104" t="s">
        <v>192</v>
      </c>
      <c r="B8" s="70">
        <v>25046.318189000001</v>
      </c>
      <c r="C8" s="70">
        <v>24591.766006000002</v>
      </c>
      <c r="D8" s="70">
        <v>32153.061469</v>
      </c>
      <c r="E8" s="70">
        <v>10355.088742</v>
      </c>
      <c r="F8" s="70">
        <v>5932.7657829999998</v>
      </c>
      <c r="G8" s="159">
        <v>98079.000188999998</v>
      </c>
      <c r="H8" s="87"/>
      <c r="I8" s="87"/>
      <c r="J8" s="87"/>
      <c r="K8" s="87"/>
    </row>
    <row r="9" spans="1:11" x14ac:dyDescent="0.2">
      <c r="A9" s="104" t="s">
        <v>215</v>
      </c>
      <c r="B9" s="70">
        <v>134402.759662</v>
      </c>
      <c r="C9" s="70">
        <v>6386.7200359999997</v>
      </c>
      <c r="D9" s="70">
        <v>484.25193999999999</v>
      </c>
      <c r="E9" s="70">
        <v>7.6807999999999996</v>
      </c>
      <c r="F9" s="70">
        <v>20.587599999999998</v>
      </c>
      <c r="G9" s="159">
        <v>141302.000038</v>
      </c>
      <c r="H9" s="87"/>
      <c r="I9" s="87"/>
      <c r="J9" s="87"/>
      <c r="K9" s="87"/>
    </row>
    <row r="10" spans="1:11" x14ac:dyDescent="0.2">
      <c r="A10" s="104" t="s">
        <v>242</v>
      </c>
      <c r="B10" s="70">
        <v>91399.148029999997</v>
      </c>
      <c r="C10" s="70">
        <v>5833.3339779999997</v>
      </c>
      <c r="D10" s="70">
        <v>654.58161900000005</v>
      </c>
      <c r="E10" s="70">
        <v>38.889800999999999</v>
      </c>
      <c r="F10" s="70">
        <v>20.047000000000001</v>
      </c>
      <c r="G10" s="159">
        <v>97946.000427999999</v>
      </c>
      <c r="H10" s="87"/>
      <c r="I10" s="87"/>
      <c r="J10" s="87"/>
      <c r="K10" s="87"/>
    </row>
    <row r="11" spans="1:11" x14ac:dyDescent="0.2">
      <c r="A11" s="104" t="s">
        <v>195</v>
      </c>
      <c r="B11" s="70">
        <v>112849.74873599999</v>
      </c>
      <c r="C11" s="70">
        <v>157664.410607</v>
      </c>
      <c r="D11" s="70">
        <v>19139.729067</v>
      </c>
      <c r="E11" s="70">
        <v>327.78187600000001</v>
      </c>
      <c r="F11" s="70">
        <v>109.329458</v>
      </c>
      <c r="G11" s="159">
        <v>290090.99974399997</v>
      </c>
      <c r="H11" s="87"/>
      <c r="I11" s="87"/>
      <c r="J11" s="87"/>
      <c r="K11" s="87"/>
    </row>
    <row r="12" spans="1:11" x14ac:dyDescent="0.2">
      <c r="A12" s="104" t="s">
        <v>204</v>
      </c>
      <c r="B12" s="70">
        <v>133607.860633</v>
      </c>
      <c r="C12" s="70">
        <v>23139.814229</v>
      </c>
      <c r="D12" s="70">
        <v>1363.8398380000001</v>
      </c>
      <c r="E12" s="70">
        <v>36.210574000000001</v>
      </c>
      <c r="F12" s="70">
        <v>19.275380999999999</v>
      </c>
      <c r="G12" s="159">
        <v>158167.00065500001</v>
      </c>
      <c r="H12" s="87"/>
      <c r="I12" s="87"/>
      <c r="J12" s="87"/>
      <c r="K12" s="87"/>
    </row>
    <row r="13" spans="1:11" x14ac:dyDescent="0.2">
      <c r="A13" s="104" t="s">
        <v>473</v>
      </c>
      <c r="B13" s="70">
        <v>177652.93766299999</v>
      </c>
      <c r="C13" s="70">
        <v>32496.402302999999</v>
      </c>
      <c r="D13" s="70">
        <v>8213.7962179999995</v>
      </c>
      <c r="E13" s="70">
        <v>569.88497199999995</v>
      </c>
      <c r="F13" s="70">
        <v>176.97956500000001</v>
      </c>
      <c r="G13" s="159">
        <v>219110.00072099999</v>
      </c>
      <c r="H13" s="87"/>
      <c r="I13" s="87"/>
      <c r="J13" s="87"/>
      <c r="K13" s="87"/>
    </row>
    <row r="14" spans="1:11" x14ac:dyDescent="0.2">
      <c r="A14" s="104" t="s">
        <v>210</v>
      </c>
      <c r="B14" s="70">
        <v>6247.9716259999996</v>
      </c>
      <c r="C14" s="70">
        <v>1554.473076</v>
      </c>
      <c r="D14" s="70">
        <v>467.513373</v>
      </c>
      <c r="E14" s="70">
        <v>12.269600000000001</v>
      </c>
      <c r="F14" s="70">
        <v>0.77229999999999999</v>
      </c>
      <c r="G14" s="159">
        <v>8282.9999750000006</v>
      </c>
      <c r="H14" s="87"/>
      <c r="I14" s="87"/>
      <c r="J14" s="87"/>
      <c r="K14" s="87"/>
    </row>
    <row r="15" spans="1:11" x14ac:dyDescent="0.2">
      <c r="A15" s="104" t="s">
        <v>211</v>
      </c>
      <c r="B15" s="70">
        <v>47016.419698999998</v>
      </c>
      <c r="C15" s="70">
        <v>23031.469948999998</v>
      </c>
      <c r="D15" s="70">
        <v>16558.803431</v>
      </c>
      <c r="E15" s="70">
        <v>1872.2377530000001</v>
      </c>
      <c r="F15" s="70">
        <v>1313.0693249999999</v>
      </c>
      <c r="G15" s="159">
        <v>89792.000157000002</v>
      </c>
      <c r="H15" s="87"/>
      <c r="I15" s="87"/>
      <c r="J15" s="87"/>
      <c r="K15" s="87"/>
    </row>
    <row r="16" spans="1:11" x14ac:dyDescent="0.2">
      <c r="A16" s="104" t="s">
        <v>212</v>
      </c>
      <c r="B16" s="70">
        <v>11943.158658</v>
      </c>
      <c r="C16" s="70">
        <v>10078.586028</v>
      </c>
      <c r="D16" s="70">
        <v>9664.0581500000008</v>
      </c>
      <c r="E16" s="70">
        <v>1374.547442</v>
      </c>
      <c r="F16" s="70">
        <v>608.64981</v>
      </c>
      <c r="G16" s="159">
        <v>33669.000088000001</v>
      </c>
      <c r="H16" s="87"/>
      <c r="I16" s="87"/>
      <c r="J16" s="87"/>
      <c r="K16" s="87"/>
    </row>
    <row r="17" spans="1:11" x14ac:dyDescent="0.2">
      <c r="A17" s="125" t="s">
        <v>213</v>
      </c>
      <c r="B17" s="187">
        <v>72120.354636999997</v>
      </c>
      <c r="C17" s="187">
        <v>36073.187897999996</v>
      </c>
      <c r="D17" s="187">
        <v>19666.020100000002</v>
      </c>
      <c r="E17" s="187">
        <v>1825.909684</v>
      </c>
      <c r="F17" s="187">
        <v>734.52721599999995</v>
      </c>
      <c r="G17" s="192">
        <v>130419.999535</v>
      </c>
      <c r="H17" s="87"/>
      <c r="I17" s="87"/>
      <c r="J17" s="87"/>
      <c r="K17" s="87"/>
    </row>
    <row r="18" spans="1:11" ht="18" customHeight="1" x14ac:dyDescent="0.2">
      <c r="A18" s="90" t="s">
        <v>314</v>
      </c>
      <c r="B18" s="344" t="s">
        <v>483</v>
      </c>
      <c r="C18" s="344"/>
      <c r="D18" s="344"/>
      <c r="E18" s="344"/>
      <c r="F18" s="344"/>
      <c r="G18" s="344"/>
      <c r="H18" s="87"/>
      <c r="I18" s="87"/>
      <c r="J18" s="87"/>
      <c r="K18" s="87"/>
    </row>
    <row r="19" spans="1:11" x14ac:dyDescent="0.2">
      <c r="A19" s="104" t="s">
        <v>472</v>
      </c>
      <c r="B19" s="113">
        <f t="shared" ref="B19:F29" si="0">B5/$G5</f>
        <v>0.9297506958101841</v>
      </c>
      <c r="C19" s="113">
        <f t="shared" si="0"/>
        <v>6.4505605017435019E-2</v>
      </c>
      <c r="D19" s="113">
        <f t="shared" si="0"/>
        <v>5.5953692125795965E-3</v>
      </c>
      <c r="E19" s="113">
        <f t="shared" si="0"/>
        <v>1.0129288709661651E-4</v>
      </c>
      <c r="F19" s="113">
        <f t="shared" si="0"/>
        <v>4.7037072704714303E-5</v>
      </c>
      <c r="G19" s="122">
        <f>SUM(B19:F19)</f>
        <v>1</v>
      </c>
      <c r="H19" s="87"/>
      <c r="I19" s="87"/>
      <c r="J19" s="87"/>
      <c r="K19" s="87"/>
    </row>
    <row r="20" spans="1:11" x14ac:dyDescent="0.2">
      <c r="A20" s="104" t="s">
        <v>190</v>
      </c>
      <c r="B20" s="113">
        <f t="shared" si="0"/>
        <v>0.99082835811101422</v>
      </c>
      <c r="C20" s="113">
        <f t="shared" si="0"/>
        <v>8.4447269842145879E-3</v>
      </c>
      <c r="D20" s="113">
        <f t="shared" si="0"/>
        <v>6.0957023828106982E-4</v>
      </c>
      <c r="E20" s="113">
        <f t="shared" si="0"/>
        <v>8.1969884511749218E-5</v>
      </c>
      <c r="F20" s="113">
        <f t="shared" si="0"/>
        <v>3.5374781978470817E-5</v>
      </c>
      <c r="G20" s="122">
        <f t="shared" ref="G20:G31" si="1">SUM(B20:F20)</f>
        <v>1.0000000000000002</v>
      </c>
      <c r="H20" s="87"/>
      <c r="I20" s="87"/>
      <c r="J20" s="87"/>
      <c r="K20" s="87"/>
    </row>
    <row r="21" spans="1:11" x14ac:dyDescent="0.2">
      <c r="A21" s="104" t="s">
        <v>191</v>
      </c>
      <c r="B21" s="113">
        <f t="shared" si="0"/>
        <v>0.82234286136334078</v>
      </c>
      <c r="C21" s="113">
        <f t="shared" si="0"/>
        <v>0.137002399275303</v>
      </c>
      <c r="D21" s="113">
        <f t="shared" si="0"/>
        <v>3.8450565770744988E-2</v>
      </c>
      <c r="E21" s="113">
        <f t="shared" si="0"/>
        <v>1.5876787198967908E-3</v>
      </c>
      <c r="F21" s="113">
        <f t="shared" si="0"/>
        <v>6.1649487071451826E-4</v>
      </c>
      <c r="G21" s="122">
        <f t="shared" si="1"/>
        <v>1.0000000000000002</v>
      </c>
      <c r="H21" s="87"/>
      <c r="I21" s="87"/>
      <c r="J21" s="87"/>
      <c r="K21" s="87"/>
    </row>
    <row r="22" spans="1:11" x14ac:dyDescent="0.2">
      <c r="A22" s="104" t="s">
        <v>192</v>
      </c>
      <c r="B22" s="113">
        <f t="shared" si="0"/>
        <v>0.25536881636981712</v>
      </c>
      <c r="C22" s="113">
        <f t="shared" si="0"/>
        <v>0.25073426481317335</v>
      </c>
      <c r="D22" s="113">
        <f t="shared" si="0"/>
        <v>0.32782819367082122</v>
      </c>
      <c r="E22" s="113">
        <f t="shared" si="0"/>
        <v>0.10557906098191823</v>
      </c>
      <c r="F22" s="113">
        <f t="shared" si="0"/>
        <v>6.0489664164270165E-2</v>
      </c>
      <c r="G22" s="122">
        <f t="shared" si="1"/>
        <v>1.0000000000000002</v>
      </c>
      <c r="H22" s="87"/>
      <c r="I22" s="87"/>
      <c r="J22" s="87"/>
      <c r="K22" s="87"/>
    </row>
    <row r="23" spans="1:11" x14ac:dyDescent="0.2">
      <c r="A23" s="104" t="s">
        <v>215</v>
      </c>
      <c r="B23" s="113">
        <f t="shared" si="0"/>
        <v>0.95117379531680657</v>
      </c>
      <c r="C23" s="113">
        <f t="shared" si="0"/>
        <v>4.5199077396515512E-2</v>
      </c>
      <c r="D23" s="113">
        <f t="shared" si="0"/>
        <v>3.4270706704064438E-3</v>
      </c>
      <c r="E23" s="113">
        <f t="shared" si="0"/>
        <v>5.4357333922622614E-5</v>
      </c>
      <c r="F23" s="113">
        <f t="shared" si="0"/>
        <v>1.4569928234889405E-4</v>
      </c>
      <c r="G23" s="122">
        <f t="shared" si="1"/>
        <v>1.0000000000000002</v>
      </c>
      <c r="H23" s="87"/>
      <c r="I23" s="87"/>
      <c r="J23" s="87"/>
      <c r="K23" s="87"/>
    </row>
    <row r="24" spans="1:11" x14ac:dyDescent="0.2">
      <c r="A24" s="104" t="s">
        <v>242</v>
      </c>
      <c r="B24" s="113">
        <f t="shared" si="0"/>
        <v>0.93315855298438055</v>
      </c>
      <c r="C24" s="113">
        <f t="shared" si="0"/>
        <v>5.9556632762029701E-2</v>
      </c>
      <c r="D24" s="113">
        <f t="shared" si="0"/>
        <v>6.6830867635190713E-3</v>
      </c>
      <c r="E24" s="113">
        <f t="shared" si="0"/>
        <v>3.970534869219887E-4</v>
      </c>
      <c r="F24" s="113">
        <f t="shared" si="0"/>
        <v>2.0467400314866895E-4</v>
      </c>
      <c r="G24" s="122">
        <f t="shared" si="1"/>
        <v>1</v>
      </c>
      <c r="H24" s="87"/>
      <c r="I24" s="87"/>
      <c r="J24" s="87"/>
      <c r="K24" s="87"/>
    </row>
    <row r="25" spans="1:11" x14ac:dyDescent="0.2">
      <c r="A25" s="104" t="s">
        <v>195</v>
      </c>
      <c r="B25" s="113">
        <f t="shared" si="0"/>
        <v>0.38901499472781936</v>
      </c>
      <c r="C25" s="113">
        <f t="shared" si="0"/>
        <v>0.54349983538315894</v>
      </c>
      <c r="D25" s="113">
        <f t="shared" si="0"/>
        <v>6.5978362251467512E-2</v>
      </c>
      <c r="E25" s="113">
        <f t="shared" si="0"/>
        <v>1.1299277684907892E-3</v>
      </c>
      <c r="F25" s="113">
        <f t="shared" si="0"/>
        <v>3.7687986906343617E-4</v>
      </c>
      <c r="G25" s="122">
        <f t="shared" si="1"/>
        <v>0.99999999999999989</v>
      </c>
      <c r="H25" s="87"/>
      <c r="I25" s="87"/>
      <c r="J25" s="87"/>
      <c r="K25" s="87"/>
    </row>
    <row r="26" spans="1:11" x14ac:dyDescent="0.2">
      <c r="A26" s="104" t="s">
        <v>204</v>
      </c>
      <c r="B26" s="113">
        <f t="shared" si="0"/>
        <v>0.8447265237356979</v>
      </c>
      <c r="C26" s="113">
        <f t="shared" si="0"/>
        <v>0.14629988640597325</v>
      </c>
      <c r="D26" s="113">
        <f t="shared" si="0"/>
        <v>8.6227837181717844E-3</v>
      </c>
      <c r="E26" s="113">
        <f t="shared" si="0"/>
        <v>2.2893886746315627E-4</v>
      </c>
      <c r="F26" s="113">
        <f t="shared" si="0"/>
        <v>1.218672726939054E-4</v>
      </c>
      <c r="G26" s="122">
        <f t="shared" si="1"/>
        <v>1</v>
      </c>
      <c r="H26" s="87"/>
      <c r="I26" s="87"/>
      <c r="J26" s="87"/>
      <c r="K26" s="87"/>
    </row>
    <row r="27" spans="1:11" x14ac:dyDescent="0.2">
      <c r="A27" s="104" t="s">
        <v>473</v>
      </c>
      <c r="B27" s="113">
        <f t="shared" si="0"/>
        <v>0.8107933781133585</v>
      </c>
      <c r="C27" s="113">
        <f t="shared" si="0"/>
        <v>0.14831090409414377</v>
      </c>
      <c r="D27" s="113">
        <f t="shared" si="0"/>
        <v>3.7487089548499879E-2</v>
      </c>
      <c r="E27" s="113">
        <f t="shared" si="0"/>
        <v>2.6009080832675151E-3</v>
      </c>
      <c r="F27" s="113">
        <f t="shared" si="0"/>
        <v>8.0772016073038099E-4</v>
      </c>
      <c r="G27" s="122">
        <f t="shared" si="1"/>
        <v>1</v>
      </c>
      <c r="H27" s="87"/>
      <c r="I27" s="87"/>
      <c r="J27" s="87"/>
      <c r="K27" s="87"/>
    </row>
    <row r="28" spans="1:11" x14ac:dyDescent="0.2">
      <c r="A28" s="104" t="s">
        <v>210</v>
      </c>
      <c r="B28" s="113">
        <f t="shared" si="0"/>
        <v>0.75431264576334844</v>
      </c>
      <c r="C28" s="113">
        <f t="shared" si="0"/>
        <v>0.18767029828465018</v>
      </c>
      <c r="D28" s="113">
        <f t="shared" si="0"/>
        <v>5.6442517736455741E-2</v>
      </c>
      <c r="E28" s="113">
        <f t="shared" si="0"/>
        <v>1.4812990507101866E-3</v>
      </c>
      <c r="F28" s="113">
        <f t="shared" si="0"/>
        <v>9.3239164835322834E-5</v>
      </c>
      <c r="G28" s="122">
        <f t="shared" si="1"/>
        <v>0.99999999999999978</v>
      </c>
      <c r="H28" s="87"/>
      <c r="I28" s="87"/>
      <c r="J28" s="87"/>
      <c r="K28" s="87"/>
    </row>
    <row r="29" spans="1:11" x14ac:dyDescent="0.2">
      <c r="A29" s="104" t="s">
        <v>211</v>
      </c>
      <c r="B29" s="113">
        <f t="shared" si="0"/>
        <v>0.52361479437803449</v>
      </c>
      <c r="C29" s="113">
        <f t="shared" si="0"/>
        <v>0.25649801662430738</v>
      </c>
      <c r="D29" s="113">
        <f t="shared" si="0"/>
        <v>0.18441290317675488</v>
      </c>
      <c r="E29" s="113">
        <f t="shared" si="0"/>
        <v>2.0850830249091453E-2</v>
      </c>
      <c r="F29" s="113">
        <f t="shared" si="0"/>
        <v>1.4623455571811713E-2</v>
      </c>
      <c r="G29" s="122">
        <f t="shared" si="1"/>
        <v>0.99999999999999978</v>
      </c>
      <c r="H29" s="87"/>
      <c r="I29" s="87"/>
      <c r="J29" s="87"/>
      <c r="K29" s="87"/>
    </row>
    <row r="30" spans="1:11" x14ac:dyDescent="0.2">
      <c r="A30" s="104" t="s">
        <v>212</v>
      </c>
      <c r="B30" s="113">
        <f t="shared" ref="B30:F31" si="2">B16/$G16</f>
        <v>0.35472270120242366</v>
      </c>
      <c r="C30" s="113">
        <f t="shared" si="2"/>
        <v>0.29934319408529503</v>
      </c>
      <c r="D30" s="113">
        <f t="shared" si="2"/>
        <v>0.28703133816689663</v>
      </c>
      <c r="E30" s="113">
        <f t="shared" si="2"/>
        <v>4.0825312257785282E-2</v>
      </c>
      <c r="F30" s="113">
        <f t="shared" si="2"/>
        <v>1.8077454287599395E-2</v>
      </c>
      <c r="G30" s="122">
        <f t="shared" si="1"/>
        <v>1</v>
      </c>
      <c r="H30" s="87"/>
      <c r="I30" s="87"/>
      <c r="J30" s="87"/>
      <c r="K30" s="87"/>
    </row>
    <row r="31" spans="1:11" x14ac:dyDescent="0.2">
      <c r="A31" s="125" t="s">
        <v>213</v>
      </c>
      <c r="B31" s="157">
        <f t="shared" si="2"/>
        <v>0.55298539253287993</v>
      </c>
      <c r="C31" s="157">
        <f t="shared" si="2"/>
        <v>0.27659245534899163</v>
      </c>
      <c r="D31" s="157">
        <f t="shared" si="2"/>
        <v>0.15078991082745982</v>
      </c>
      <c r="E31" s="157">
        <f t="shared" si="2"/>
        <v>1.4000227653044824E-2</v>
      </c>
      <c r="F31" s="157">
        <f t="shared" si="2"/>
        <v>5.6320136376237255E-3</v>
      </c>
      <c r="G31" s="153">
        <f t="shared" si="1"/>
        <v>1</v>
      </c>
      <c r="H31" s="87"/>
      <c r="I31" s="87"/>
      <c r="J31" s="87"/>
      <c r="K31" s="87"/>
    </row>
    <row r="32" spans="1:11" x14ac:dyDescent="0.2">
      <c r="A32" s="176"/>
      <c r="B32" s="204"/>
      <c r="C32" s="204"/>
      <c r="D32" s="204"/>
      <c r="E32" s="204"/>
      <c r="F32" s="204"/>
      <c r="G32" s="204"/>
      <c r="H32" s="87"/>
      <c r="I32" s="87"/>
      <c r="J32" s="87"/>
      <c r="K32" s="87"/>
    </row>
    <row r="33" spans="1:16" x14ac:dyDescent="0.2">
      <c r="A33" s="30" t="s">
        <v>252</v>
      </c>
      <c r="B33" s="180"/>
      <c r="C33" s="180"/>
      <c r="D33" s="180"/>
      <c r="E33" s="180"/>
      <c r="F33" s="180"/>
      <c r="G33" s="180"/>
      <c r="H33" s="87"/>
      <c r="I33" s="87"/>
      <c r="J33" s="87"/>
      <c r="K33" s="87"/>
    </row>
    <row r="34" spans="1:16" x14ac:dyDescent="0.2">
      <c r="A34" s="303" t="s">
        <v>575</v>
      </c>
      <c r="B34" s="180"/>
      <c r="C34" s="180"/>
      <c r="D34" s="180"/>
      <c r="E34" s="180"/>
      <c r="F34" s="180"/>
      <c r="G34" s="180"/>
      <c r="H34" s="87"/>
      <c r="I34" s="87"/>
      <c r="J34" s="87"/>
      <c r="K34" s="87"/>
    </row>
    <row r="35" spans="1:16" x14ac:dyDescent="0.2">
      <c r="A35" s="30" t="s">
        <v>98</v>
      </c>
      <c r="B35" s="180"/>
      <c r="C35" s="180"/>
      <c r="D35" s="180"/>
      <c r="E35" s="180"/>
      <c r="F35" s="180"/>
      <c r="G35" s="180"/>
      <c r="H35" s="87"/>
      <c r="I35" s="87"/>
      <c r="J35" s="87"/>
      <c r="K35" s="87"/>
    </row>
    <row r="36" spans="1:16" x14ac:dyDescent="0.2">
      <c r="A36" s="30" t="s">
        <v>354</v>
      </c>
      <c r="B36" s="180"/>
      <c r="C36" s="180"/>
      <c r="D36" s="180"/>
      <c r="E36" s="180"/>
      <c r="F36" s="180"/>
      <c r="G36" s="180"/>
      <c r="H36" s="87"/>
      <c r="I36" s="87"/>
      <c r="J36" s="87"/>
      <c r="K36" s="87"/>
    </row>
    <row r="37" spans="1:16" x14ac:dyDescent="0.2">
      <c r="A37" s="30" t="s">
        <v>353</v>
      </c>
      <c r="B37" s="180"/>
      <c r="C37" s="180"/>
      <c r="D37" s="180"/>
      <c r="E37" s="180"/>
      <c r="F37" s="180"/>
      <c r="G37" s="180"/>
      <c r="H37" s="87"/>
      <c r="I37" s="87"/>
      <c r="J37" s="87"/>
      <c r="K37" s="87"/>
    </row>
    <row r="38" spans="1:16" x14ac:dyDescent="0.2">
      <c r="A38" s="30" t="s">
        <v>352</v>
      </c>
      <c r="B38" s="180"/>
      <c r="C38" s="180"/>
      <c r="D38" s="180"/>
      <c r="E38" s="180"/>
      <c r="F38" s="180"/>
      <c r="G38" s="180"/>
      <c r="H38" s="87"/>
      <c r="I38" s="87"/>
      <c r="J38" s="87"/>
      <c r="K38" s="209"/>
      <c r="L38" s="106"/>
      <c r="M38" s="106"/>
      <c r="N38" s="106"/>
      <c r="O38" s="106"/>
      <c r="P38" s="106"/>
    </row>
    <row r="39" spans="1:16" x14ac:dyDescent="0.2">
      <c r="A39" s="196" t="s">
        <v>484</v>
      </c>
      <c r="B39" s="180"/>
      <c r="C39" s="180"/>
      <c r="D39" s="180"/>
      <c r="E39" s="180"/>
      <c r="F39" s="180"/>
      <c r="G39" s="180"/>
      <c r="H39" s="87"/>
      <c r="I39" s="87"/>
      <c r="J39" s="87"/>
      <c r="K39" s="209"/>
      <c r="L39" s="106"/>
      <c r="M39" s="106"/>
      <c r="N39" s="106"/>
      <c r="O39" s="106"/>
      <c r="P39" s="106"/>
    </row>
    <row r="40" spans="1:16" x14ac:dyDescent="0.2">
      <c r="A40" s="176"/>
      <c r="B40" s="180"/>
      <c r="C40" s="180"/>
      <c r="D40" s="180"/>
      <c r="E40" s="180"/>
      <c r="F40" s="180"/>
      <c r="G40" s="180"/>
      <c r="H40" s="87"/>
      <c r="I40" s="87"/>
      <c r="J40" s="87"/>
      <c r="K40" s="209"/>
      <c r="L40" s="106"/>
      <c r="M40" s="106"/>
      <c r="N40" s="106"/>
      <c r="O40" s="106"/>
      <c r="P40" s="106"/>
    </row>
    <row r="41" spans="1:16" x14ac:dyDescent="0.2">
      <c r="A41" s="176"/>
      <c r="B41" s="180"/>
      <c r="C41" s="180"/>
      <c r="D41" s="180"/>
      <c r="E41" s="180"/>
      <c r="F41" s="180"/>
      <c r="G41" s="180"/>
      <c r="H41" s="87"/>
      <c r="I41" s="87"/>
      <c r="J41" s="87"/>
      <c r="K41" s="209"/>
    </row>
    <row r="42" spans="1:16" x14ac:dyDescent="0.2">
      <c r="A42" s="176"/>
      <c r="B42" s="180"/>
      <c r="C42" s="180"/>
      <c r="D42" s="180"/>
      <c r="E42" s="180"/>
      <c r="F42" s="180"/>
      <c r="G42" s="180"/>
      <c r="H42" s="87"/>
      <c r="I42" s="87"/>
      <c r="J42" s="87"/>
      <c r="K42" s="209"/>
      <c r="L42" s="106"/>
      <c r="M42" s="106"/>
      <c r="N42" s="106"/>
      <c r="O42" s="106"/>
      <c r="P42" s="106"/>
    </row>
    <row r="43" spans="1:16" x14ac:dyDescent="0.2">
      <c r="A43" s="176"/>
      <c r="B43" s="180"/>
      <c r="C43" s="180"/>
      <c r="D43" s="180"/>
      <c r="E43" s="180"/>
      <c r="F43" s="180"/>
      <c r="G43" s="180"/>
      <c r="H43" s="87"/>
      <c r="I43" s="87"/>
      <c r="J43" s="87"/>
      <c r="K43" s="209"/>
      <c r="L43" s="106"/>
      <c r="M43" s="106"/>
      <c r="N43" s="106"/>
      <c r="O43" s="106"/>
      <c r="P43" s="106"/>
    </row>
    <row r="44" spans="1:16" x14ac:dyDescent="0.2">
      <c r="A44" s="176"/>
      <c r="B44" s="180"/>
      <c r="C44" s="180"/>
      <c r="D44" s="180"/>
      <c r="E44" s="180"/>
      <c r="F44" s="180"/>
      <c r="G44" s="180"/>
      <c r="H44" s="87"/>
      <c r="I44" s="87"/>
      <c r="J44" s="87"/>
      <c r="K44" s="209"/>
      <c r="L44" s="106"/>
      <c r="M44" s="106"/>
      <c r="N44" s="106"/>
      <c r="O44" s="106"/>
      <c r="P44" s="106"/>
    </row>
    <row r="45" spans="1:16" x14ac:dyDescent="0.2">
      <c r="A45" s="176"/>
      <c r="B45" s="180"/>
      <c r="C45" s="180"/>
      <c r="D45" s="180"/>
      <c r="E45" s="180"/>
      <c r="F45" s="180"/>
      <c r="G45" s="180"/>
      <c r="H45" s="87"/>
      <c r="I45" s="87"/>
      <c r="J45" s="87"/>
      <c r="K45" s="209"/>
      <c r="L45" s="106"/>
      <c r="M45" s="106"/>
      <c r="N45" s="106"/>
      <c r="O45" s="106"/>
      <c r="P45" s="106"/>
    </row>
    <row r="46" spans="1:16" x14ac:dyDescent="0.2">
      <c r="A46" s="176"/>
      <c r="B46" s="180"/>
      <c r="C46" s="180"/>
      <c r="D46" s="180"/>
      <c r="E46" s="180"/>
      <c r="F46" s="180"/>
      <c r="G46" s="180"/>
      <c r="H46" s="87"/>
      <c r="I46" s="87"/>
      <c r="J46" s="87"/>
      <c r="K46" s="209"/>
      <c r="L46" s="106"/>
      <c r="M46" s="106"/>
      <c r="N46" s="106"/>
      <c r="O46" s="106"/>
      <c r="P46" s="106"/>
    </row>
    <row r="47" spans="1:16" x14ac:dyDescent="0.2">
      <c r="A47" s="176"/>
      <c r="B47" s="180"/>
      <c r="C47" s="180"/>
      <c r="D47" s="180"/>
      <c r="E47" s="180"/>
      <c r="F47" s="180"/>
      <c r="G47" s="180"/>
      <c r="H47" s="87"/>
      <c r="I47" s="87"/>
      <c r="J47" s="87"/>
      <c r="K47" s="209"/>
      <c r="L47" s="106"/>
      <c r="M47" s="106"/>
      <c r="N47" s="106"/>
      <c r="O47" s="106"/>
      <c r="P47" s="106"/>
    </row>
    <row r="48" spans="1:16" x14ac:dyDescent="0.2">
      <c r="K48" s="106"/>
      <c r="L48" s="106"/>
      <c r="M48" s="106"/>
      <c r="N48" s="106"/>
      <c r="O48" s="106"/>
      <c r="P48" s="106"/>
    </row>
    <row r="49" spans="11:16" x14ac:dyDescent="0.2">
      <c r="K49" s="106"/>
      <c r="L49" s="106"/>
      <c r="M49" s="106"/>
      <c r="N49" s="106"/>
      <c r="O49" s="106"/>
      <c r="P49" s="106"/>
    </row>
    <row r="50" spans="11:16" x14ac:dyDescent="0.2">
      <c r="K50" s="106"/>
      <c r="L50" s="106"/>
      <c r="M50" s="106"/>
      <c r="N50" s="106"/>
      <c r="O50" s="106"/>
      <c r="P50" s="106"/>
    </row>
    <row r="51" spans="11:16" x14ac:dyDescent="0.2">
      <c r="K51" s="106"/>
      <c r="L51" s="106"/>
      <c r="M51" s="106"/>
      <c r="N51" s="106"/>
      <c r="O51" s="106"/>
      <c r="P51" s="106"/>
    </row>
    <row r="52" spans="11:16" x14ac:dyDescent="0.2">
      <c r="K52" s="106"/>
      <c r="L52" s="106"/>
      <c r="M52" s="106"/>
      <c r="N52" s="106"/>
      <c r="O52" s="106"/>
      <c r="P52" s="106"/>
    </row>
  </sheetData>
  <mergeCells count="2">
    <mergeCell ref="B18:G18"/>
    <mergeCell ref="B4:G4"/>
  </mergeCells>
  <phoneticPr fontId="2" type="noConversion"/>
  <pageMargins left="0.44" right="0.75" top="0.8" bottom="0.62" header="0.5" footer="0.5"/>
  <pageSetup paperSize="9" scale="92" orientation="portrait"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52"/>
  <sheetViews>
    <sheetView workbookViewId="0">
      <selection activeCell="A2" sqref="A2"/>
    </sheetView>
  </sheetViews>
  <sheetFormatPr defaultRowHeight="12.75" x14ac:dyDescent="0.2"/>
  <cols>
    <col min="1" max="1" width="35.7109375" style="17" customWidth="1"/>
    <col min="2" max="2" width="12.7109375" customWidth="1"/>
    <col min="3" max="11" width="8.7109375" style="1" customWidth="1"/>
  </cols>
  <sheetData>
    <row r="1" spans="1:12" ht="15.75" x14ac:dyDescent="0.3">
      <c r="A1" s="269" t="s">
        <v>568</v>
      </c>
      <c r="B1" s="25"/>
    </row>
    <row r="2" spans="1:12" x14ac:dyDescent="0.2">
      <c r="A2" s="171"/>
      <c r="B2" s="116"/>
      <c r="C2" s="35"/>
      <c r="D2" s="35"/>
      <c r="E2" s="35"/>
      <c r="F2" s="35"/>
      <c r="G2" s="35"/>
      <c r="H2" s="35"/>
      <c r="I2" s="35"/>
      <c r="J2" s="35"/>
      <c r="K2" s="35"/>
      <c r="L2" s="27"/>
    </row>
    <row r="3" spans="1:12" x14ac:dyDescent="0.2">
      <c r="A3" s="183"/>
      <c r="B3" s="210"/>
      <c r="C3" s="79" t="s">
        <v>106</v>
      </c>
      <c r="D3" s="79" t="s">
        <v>254</v>
      </c>
      <c r="E3" s="79" t="s">
        <v>255</v>
      </c>
      <c r="F3" s="79" t="s">
        <v>123</v>
      </c>
      <c r="G3" s="79" t="s">
        <v>122</v>
      </c>
      <c r="H3" s="79" t="s">
        <v>256</v>
      </c>
      <c r="I3" s="79" t="s">
        <v>125</v>
      </c>
      <c r="J3" s="79" t="s">
        <v>124</v>
      </c>
      <c r="K3" s="79" t="s">
        <v>257</v>
      </c>
    </row>
    <row r="4" spans="1:12" ht="18" customHeight="1" x14ac:dyDescent="0.2">
      <c r="A4" s="90" t="s">
        <v>314</v>
      </c>
      <c r="B4" s="184" t="s">
        <v>432</v>
      </c>
      <c r="C4" s="355" t="s">
        <v>43</v>
      </c>
      <c r="D4" s="355"/>
      <c r="E4" s="355"/>
      <c r="F4" s="355"/>
      <c r="G4" s="355"/>
      <c r="H4" s="355"/>
      <c r="I4" s="355"/>
      <c r="J4" s="355"/>
      <c r="K4" s="355"/>
    </row>
    <row r="5" spans="1:12" x14ac:dyDescent="0.2">
      <c r="A5" s="160" t="s">
        <v>241</v>
      </c>
      <c r="B5" s="28" t="s">
        <v>217</v>
      </c>
      <c r="C5" s="211">
        <v>261.19066439893152</v>
      </c>
      <c r="D5" s="211">
        <v>1495.0469497026768</v>
      </c>
      <c r="E5" s="211">
        <v>1113.6072403455755</v>
      </c>
      <c r="F5" s="211">
        <v>220.1933393851418</v>
      </c>
      <c r="G5" s="211">
        <v>336.40790194021878</v>
      </c>
      <c r="H5" s="211">
        <v>213.72135182496541</v>
      </c>
      <c r="I5" s="211">
        <v>551.76391218729827</v>
      </c>
      <c r="J5" s="211">
        <v>2.4159241994487357</v>
      </c>
      <c r="K5" s="211">
        <v>740.42412925102735</v>
      </c>
    </row>
    <row r="6" spans="1:12" x14ac:dyDescent="0.2">
      <c r="A6" s="160" t="s">
        <v>190</v>
      </c>
      <c r="B6" s="28" t="s">
        <v>217</v>
      </c>
      <c r="C6" s="211">
        <v>421.84450971382176</v>
      </c>
      <c r="D6" s="211">
        <v>792.57430663546688</v>
      </c>
      <c r="E6" s="211">
        <v>210.82330101653835</v>
      </c>
      <c r="F6" s="211">
        <v>650.92355113036547</v>
      </c>
      <c r="G6" s="211">
        <v>712.17329216863595</v>
      </c>
      <c r="H6" s="211">
        <v>550.64110600930417</v>
      </c>
      <c r="I6" s="211">
        <v>30.058567162377404</v>
      </c>
      <c r="J6" s="211">
        <v>513.34938339061773</v>
      </c>
      <c r="K6" s="211">
        <v>515.96916319847014</v>
      </c>
    </row>
    <row r="7" spans="1:12" x14ac:dyDescent="0.2">
      <c r="A7" s="160" t="s">
        <v>102</v>
      </c>
      <c r="B7" s="28" t="s">
        <v>217</v>
      </c>
      <c r="C7" s="211">
        <v>820.7123054257296</v>
      </c>
      <c r="D7" s="211">
        <v>542.28594526247082</v>
      </c>
      <c r="E7" s="211">
        <v>409.02782165883372</v>
      </c>
      <c r="F7" s="211">
        <v>134.81774339542639</v>
      </c>
      <c r="G7" s="211">
        <v>1427.1117925060537</v>
      </c>
      <c r="H7" s="211">
        <v>1261.9976481327089</v>
      </c>
      <c r="I7" s="211">
        <v>1984.508014984177</v>
      </c>
      <c r="J7" s="211">
        <v>1257.4540404792281</v>
      </c>
      <c r="K7" s="211">
        <v>680.67847420708551</v>
      </c>
    </row>
    <row r="8" spans="1:12" x14ac:dyDescent="0.2">
      <c r="A8" s="160" t="s">
        <v>192</v>
      </c>
      <c r="B8" s="28" t="s">
        <v>217</v>
      </c>
      <c r="C8" s="211">
        <v>5807.0426735535557</v>
      </c>
      <c r="D8" s="211">
        <v>7601.0063808517707</v>
      </c>
      <c r="E8" s="211">
        <v>8310.3164466498165</v>
      </c>
      <c r="F8" s="211">
        <v>9234.8807944493201</v>
      </c>
      <c r="G8" s="211">
        <v>7337.9928398920729</v>
      </c>
      <c r="H8" s="211">
        <v>7088.686801607917</v>
      </c>
      <c r="I8" s="211">
        <v>4802.6593318989289</v>
      </c>
      <c r="J8" s="211">
        <v>2930.9992398756294</v>
      </c>
      <c r="K8" s="211">
        <v>7207.8651182873391</v>
      </c>
    </row>
    <row r="9" spans="1:12" x14ac:dyDescent="0.2">
      <c r="A9" s="160" t="s">
        <v>242</v>
      </c>
      <c r="B9" s="28" t="s">
        <v>217</v>
      </c>
      <c r="C9" s="211">
        <v>253.71751889132614</v>
      </c>
      <c r="D9" s="211">
        <v>26.650311054456033</v>
      </c>
      <c r="E9" s="211">
        <v>313.68078251155754</v>
      </c>
      <c r="F9" s="211">
        <v>379.76581219680264</v>
      </c>
      <c r="G9" s="211">
        <v>1231.4007860546349</v>
      </c>
      <c r="H9" s="211">
        <v>313.57116202169482</v>
      </c>
      <c r="I9" s="211">
        <v>427.74554838433022</v>
      </c>
      <c r="J9" s="211">
        <v>889.47426673043503</v>
      </c>
      <c r="K9" s="211">
        <v>308.19335469203139</v>
      </c>
    </row>
    <row r="10" spans="1:12" x14ac:dyDescent="0.2">
      <c r="A10" s="160" t="s">
        <v>195</v>
      </c>
      <c r="B10" s="28" t="s">
        <v>217</v>
      </c>
      <c r="C10" s="211">
        <v>3382.999390076729</v>
      </c>
      <c r="D10" s="211">
        <v>5597.745926169775</v>
      </c>
      <c r="E10" s="211">
        <v>4760.9446652877041</v>
      </c>
      <c r="F10" s="211">
        <v>4712.7391140523105</v>
      </c>
      <c r="G10" s="211">
        <v>4787.2138114908475</v>
      </c>
      <c r="H10" s="211">
        <v>5337.0603961403558</v>
      </c>
      <c r="I10" s="211">
        <v>4959.4850867378627</v>
      </c>
      <c r="J10" s="211">
        <v>4959.4091984920778</v>
      </c>
      <c r="K10" s="211">
        <v>4533.1556660594197</v>
      </c>
    </row>
    <row r="11" spans="1:12" x14ac:dyDescent="0.2">
      <c r="A11" s="160" t="s">
        <v>196</v>
      </c>
      <c r="B11" s="212" t="s">
        <v>218</v>
      </c>
      <c r="C11" s="211">
        <v>63.805071954222107</v>
      </c>
      <c r="D11" s="211">
        <v>0</v>
      </c>
      <c r="E11" s="211">
        <v>0.61341286394570282</v>
      </c>
      <c r="F11" s="211">
        <v>1.1287452199285393</v>
      </c>
      <c r="G11" s="211">
        <v>9.5138637512506232</v>
      </c>
      <c r="H11" s="211">
        <v>9.2639832473405246</v>
      </c>
      <c r="I11" s="211">
        <v>170.4984759709198</v>
      </c>
      <c r="J11" s="211">
        <v>0</v>
      </c>
      <c r="K11" s="211">
        <v>24.57176740039051</v>
      </c>
    </row>
    <row r="12" spans="1:12" x14ac:dyDescent="0.2">
      <c r="A12" s="160" t="s">
        <v>246</v>
      </c>
      <c r="B12" s="212" t="s">
        <v>220</v>
      </c>
      <c r="C12" s="211">
        <v>13.294810498619974</v>
      </c>
      <c r="D12" s="211">
        <v>0</v>
      </c>
      <c r="E12" s="211">
        <v>24.155064549325061</v>
      </c>
      <c r="F12" s="211">
        <v>24.822039429471882</v>
      </c>
      <c r="G12" s="211">
        <v>415.30335764654382</v>
      </c>
      <c r="H12" s="211">
        <v>0</v>
      </c>
      <c r="I12" s="211">
        <v>70.719740556614767</v>
      </c>
      <c r="J12" s="211">
        <v>0</v>
      </c>
      <c r="K12" s="211">
        <v>45.682151833530533</v>
      </c>
    </row>
    <row r="13" spans="1:12" x14ac:dyDescent="0.2">
      <c r="A13" s="160" t="s">
        <v>204</v>
      </c>
      <c r="B13" s="212" t="s">
        <v>217</v>
      </c>
      <c r="C13" s="5">
        <v>725.02191658684956</v>
      </c>
      <c r="D13" s="5">
        <v>603.95400566353669</v>
      </c>
      <c r="E13" s="5">
        <v>1188.5956739376609</v>
      </c>
      <c r="F13" s="5">
        <v>1146.6291009980821</v>
      </c>
      <c r="G13" s="5">
        <v>574.62834726490109</v>
      </c>
      <c r="H13" s="5">
        <v>601.991238073452</v>
      </c>
      <c r="I13" s="5">
        <v>984.50732209506418</v>
      </c>
      <c r="J13" s="5">
        <v>122.24576469918526</v>
      </c>
      <c r="K13" s="5">
        <v>813.21933635893765</v>
      </c>
    </row>
    <row r="14" spans="1:12" x14ac:dyDescent="0.2">
      <c r="A14" s="160" t="s">
        <v>205</v>
      </c>
      <c r="B14" s="212" t="s">
        <v>219</v>
      </c>
      <c r="C14" s="5">
        <v>27202.245179619138</v>
      </c>
      <c r="D14" s="211">
        <v>0</v>
      </c>
      <c r="E14" s="5">
        <v>18195.194125949089</v>
      </c>
      <c r="F14" s="5">
        <v>3463.3475981671236</v>
      </c>
      <c r="G14" s="5">
        <v>8905.6726136665184</v>
      </c>
      <c r="H14" s="5">
        <v>2437.8109037871832</v>
      </c>
      <c r="I14" s="211">
        <v>45094.133769481283</v>
      </c>
      <c r="J14" s="5">
        <v>0</v>
      </c>
      <c r="K14" s="5">
        <v>14292.241077814262</v>
      </c>
    </row>
    <row r="15" spans="1:12" x14ac:dyDescent="0.2">
      <c r="A15" s="160" t="s">
        <v>206</v>
      </c>
      <c r="B15" s="212" t="s">
        <v>220</v>
      </c>
      <c r="C15" s="5">
        <v>516.21371364132347</v>
      </c>
      <c r="D15" s="5">
        <v>379.83504431284757</v>
      </c>
      <c r="E15" s="5">
        <v>973.78776712406614</v>
      </c>
      <c r="F15" s="5">
        <v>248.98152021850851</v>
      </c>
      <c r="G15" s="5">
        <v>1586.7655127186729</v>
      </c>
      <c r="H15" s="5">
        <v>1064.7083375236625</v>
      </c>
      <c r="I15" s="5">
        <v>189.4903497599754</v>
      </c>
      <c r="J15" s="5">
        <v>2067.3408517755552</v>
      </c>
      <c r="K15" s="5">
        <v>652.34324118622044</v>
      </c>
    </row>
    <row r="16" spans="1:12" x14ac:dyDescent="0.2">
      <c r="A16" s="160" t="s">
        <v>207</v>
      </c>
      <c r="B16" s="212" t="s">
        <v>220</v>
      </c>
      <c r="C16" s="211">
        <v>4672.3220662129206</v>
      </c>
      <c r="D16" s="211">
        <v>5462.5108707131167</v>
      </c>
      <c r="E16" s="211">
        <v>5279.0594583865977</v>
      </c>
      <c r="F16" s="211">
        <v>4213.8803258631788</v>
      </c>
      <c r="G16" s="211">
        <v>7342.0858638954969</v>
      </c>
      <c r="H16" s="211">
        <v>5509.261494888824</v>
      </c>
      <c r="I16" s="211">
        <v>2931.5313755820753</v>
      </c>
      <c r="J16" s="211">
        <v>16882.478309682272</v>
      </c>
      <c r="K16" s="211">
        <v>5242.6196752361338</v>
      </c>
    </row>
    <row r="17" spans="1:11" x14ac:dyDescent="0.2">
      <c r="A17" s="160" t="s">
        <v>243</v>
      </c>
      <c r="B17" s="28" t="s">
        <v>217</v>
      </c>
      <c r="C17" s="211">
        <v>982.9597120904491</v>
      </c>
      <c r="D17" s="211">
        <v>2717.0272822616203</v>
      </c>
      <c r="E17" s="211">
        <v>1697.6896907957123</v>
      </c>
      <c r="F17" s="211">
        <v>857.29752787697964</v>
      </c>
      <c r="G17" s="211">
        <v>1614.3660308441226</v>
      </c>
      <c r="H17" s="211">
        <v>1835.8615866212349</v>
      </c>
      <c r="I17" s="211">
        <v>918.46415192825077</v>
      </c>
      <c r="J17" s="211">
        <v>26.506140547528023</v>
      </c>
      <c r="K17" s="211">
        <v>1606.705866236789</v>
      </c>
    </row>
    <row r="18" spans="1:11" x14ac:dyDescent="0.2">
      <c r="A18" s="160" t="s">
        <v>210</v>
      </c>
      <c r="B18" s="28" t="s">
        <v>217</v>
      </c>
      <c r="C18" s="211">
        <v>150.26125748652106</v>
      </c>
      <c r="D18" s="211">
        <v>0</v>
      </c>
      <c r="E18" s="211">
        <v>12.131656914643363</v>
      </c>
      <c r="F18" s="211">
        <v>49.939209386287892</v>
      </c>
      <c r="G18" s="211">
        <v>63.664249555745599</v>
      </c>
      <c r="H18" s="211">
        <v>2.5989455264032237</v>
      </c>
      <c r="I18" s="211">
        <v>0</v>
      </c>
      <c r="J18" s="211">
        <v>1014.4120587669125</v>
      </c>
      <c r="K18" s="211">
        <v>69.257918959068746</v>
      </c>
    </row>
    <row r="19" spans="1:11" x14ac:dyDescent="0.2">
      <c r="A19" s="160" t="s">
        <v>211</v>
      </c>
      <c r="B19" s="28" t="s">
        <v>217</v>
      </c>
      <c r="C19" s="211">
        <v>2899.4646428729966</v>
      </c>
      <c r="D19" s="211">
        <v>2975.7408730519742</v>
      </c>
      <c r="E19" s="211">
        <v>1561.0197578566276</v>
      </c>
      <c r="F19" s="211">
        <v>1822.3591577610252</v>
      </c>
      <c r="G19" s="211">
        <v>2401.6060282255007</v>
      </c>
      <c r="H19" s="211">
        <v>4331.3942317192068</v>
      </c>
      <c r="I19" s="211">
        <v>2850.9230090112346</v>
      </c>
      <c r="J19" s="211">
        <v>1563.7241960061206</v>
      </c>
      <c r="K19" s="211">
        <v>2530.1914569246246</v>
      </c>
    </row>
    <row r="20" spans="1:11" x14ac:dyDescent="0.2">
      <c r="A20" s="160" t="s">
        <v>212</v>
      </c>
      <c r="B20" s="28" t="s">
        <v>217</v>
      </c>
      <c r="C20" s="211">
        <v>1465.5818394991375</v>
      </c>
      <c r="D20" s="211">
        <v>1206.7975811819992</v>
      </c>
      <c r="E20" s="211">
        <v>1689.9163572540697</v>
      </c>
      <c r="F20" s="211">
        <v>770.04241562437358</v>
      </c>
      <c r="G20" s="211">
        <v>2363.1380479047007</v>
      </c>
      <c r="H20" s="211">
        <v>1337.0107586886047</v>
      </c>
      <c r="I20" s="211">
        <v>1767.565125784789</v>
      </c>
      <c r="J20" s="211">
        <v>1664.8478795261581</v>
      </c>
      <c r="K20" s="211">
        <v>1451.1123674803507</v>
      </c>
    </row>
    <row r="21" spans="1:11" x14ac:dyDescent="0.2">
      <c r="A21" s="160" t="s">
        <v>213</v>
      </c>
      <c r="B21" s="28" t="s">
        <v>217</v>
      </c>
      <c r="C21" s="211">
        <v>3143.9338701287961</v>
      </c>
      <c r="D21" s="211">
        <v>1996.3151099947947</v>
      </c>
      <c r="E21" s="211">
        <v>2908.293483282067</v>
      </c>
      <c r="F21" s="211">
        <v>3112.8566744212103</v>
      </c>
      <c r="G21" s="211">
        <v>4295.0647330963993</v>
      </c>
      <c r="H21" s="211">
        <v>2512.2371592598561</v>
      </c>
      <c r="I21" s="211">
        <v>3657.5064608005905</v>
      </c>
      <c r="J21" s="211">
        <v>3035.3671665342895</v>
      </c>
      <c r="K21" s="211">
        <v>2891.5056797967204</v>
      </c>
    </row>
    <row r="22" spans="1:11" x14ac:dyDescent="0.2">
      <c r="A22" s="215" t="s">
        <v>214</v>
      </c>
      <c r="B22" s="216" t="s">
        <v>221</v>
      </c>
      <c r="C22" s="217">
        <v>4030.1434277701323</v>
      </c>
      <c r="D22" s="217">
        <v>0</v>
      </c>
      <c r="E22" s="217">
        <v>4545.8506707918277</v>
      </c>
      <c r="F22" s="217">
        <v>4775.6899597257116</v>
      </c>
      <c r="G22" s="217">
        <v>3229.5442213180595</v>
      </c>
      <c r="H22" s="217">
        <v>4959.8989049197144</v>
      </c>
      <c r="I22" s="217">
        <v>3615.4887250642473</v>
      </c>
      <c r="J22" s="217">
        <v>5784.688905990135</v>
      </c>
      <c r="K22" s="217">
        <v>3171.3089238185776</v>
      </c>
    </row>
    <row r="23" spans="1:11" x14ac:dyDescent="0.2">
      <c r="A23" s="160"/>
      <c r="B23" s="212"/>
      <c r="C23" s="211"/>
      <c r="D23" s="211"/>
      <c r="E23" s="211"/>
      <c r="F23" s="211"/>
      <c r="G23" s="211"/>
      <c r="H23" s="211"/>
      <c r="I23" s="211"/>
      <c r="J23" s="211"/>
      <c r="K23" s="211"/>
    </row>
    <row r="24" spans="1:11" x14ac:dyDescent="0.2">
      <c r="A24" s="30" t="s">
        <v>252</v>
      </c>
      <c r="B24" s="49"/>
      <c r="C24" s="35"/>
      <c r="D24" s="35"/>
      <c r="E24" s="35"/>
      <c r="F24" s="35"/>
      <c r="G24" s="35"/>
      <c r="H24" s="35"/>
      <c r="I24" s="35"/>
      <c r="J24" s="35"/>
      <c r="K24" s="35"/>
    </row>
    <row r="25" spans="1:11" x14ac:dyDescent="0.2">
      <c r="A25" s="303" t="s">
        <v>575</v>
      </c>
      <c r="B25" s="49"/>
      <c r="C25" s="35"/>
      <c r="D25" s="35"/>
      <c r="E25" s="35"/>
      <c r="F25" s="35"/>
      <c r="G25" s="35"/>
      <c r="H25" s="35"/>
      <c r="I25" s="35"/>
      <c r="J25" s="35"/>
      <c r="K25" s="35"/>
    </row>
    <row r="26" spans="1:11" x14ac:dyDescent="0.2">
      <c r="A26" s="30" t="s">
        <v>295</v>
      </c>
      <c r="B26" s="49"/>
      <c r="C26" s="35"/>
      <c r="D26" s="35"/>
      <c r="E26" s="35"/>
      <c r="F26" s="35"/>
      <c r="G26" s="35"/>
      <c r="H26" s="35"/>
      <c r="I26" s="35"/>
      <c r="J26" s="35"/>
      <c r="K26" s="35"/>
    </row>
    <row r="27" spans="1:11" x14ac:dyDescent="0.2">
      <c r="A27" s="30" t="s">
        <v>463</v>
      </c>
      <c r="B27" s="49"/>
      <c r="C27" s="35"/>
      <c r="D27" s="35"/>
      <c r="E27" s="35"/>
      <c r="F27" s="35"/>
      <c r="G27" s="35"/>
      <c r="H27" s="35"/>
      <c r="I27" s="35"/>
      <c r="J27" s="35"/>
      <c r="K27" s="35"/>
    </row>
    <row r="28" spans="1:11" x14ac:dyDescent="0.2">
      <c r="A28" s="30" t="s">
        <v>11</v>
      </c>
      <c r="B28" s="49"/>
      <c r="C28" s="35"/>
      <c r="D28" s="35"/>
      <c r="E28" s="35"/>
      <c r="F28" s="35"/>
      <c r="G28" s="35"/>
      <c r="H28" s="35"/>
      <c r="I28" s="35"/>
      <c r="J28" s="35"/>
      <c r="K28" s="35"/>
    </row>
    <row r="29" spans="1:11" x14ac:dyDescent="0.2">
      <c r="A29" s="30" t="s">
        <v>12</v>
      </c>
      <c r="B29" s="49"/>
      <c r="C29" s="35"/>
      <c r="D29" s="35"/>
      <c r="E29" s="35"/>
      <c r="F29" s="35"/>
      <c r="G29" s="35"/>
      <c r="H29" s="35"/>
      <c r="I29" s="35"/>
      <c r="J29" s="35"/>
      <c r="K29" s="35"/>
    </row>
    <row r="30" spans="1:11" x14ac:dyDescent="0.2">
      <c r="A30" s="30" t="s">
        <v>316</v>
      </c>
      <c r="B30" s="49"/>
      <c r="C30" s="35"/>
      <c r="D30" s="35"/>
      <c r="E30" s="35"/>
      <c r="F30" s="35"/>
      <c r="G30" s="35"/>
      <c r="H30" s="35"/>
      <c r="I30" s="35"/>
      <c r="J30" s="35"/>
      <c r="K30" s="35"/>
    </row>
    <row r="31" spans="1:11" x14ac:dyDescent="0.2">
      <c r="A31" s="303" t="s">
        <v>595</v>
      </c>
      <c r="B31" s="49"/>
      <c r="C31" s="35"/>
      <c r="D31" s="35"/>
      <c r="E31" s="35"/>
      <c r="F31" s="35"/>
      <c r="G31" s="35"/>
      <c r="H31" s="35"/>
      <c r="I31" s="35"/>
      <c r="J31" s="35"/>
      <c r="K31" s="35"/>
    </row>
    <row r="32" spans="1:11" x14ac:dyDescent="0.2">
      <c r="A32" s="30" t="s">
        <v>317</v>
      </c>
      <c r="B32" s="49"/>
      <c r="C32" s="35"/>
      <c r="D32" s="35"/>
      <c r="E32" s="35"/>
      <c r="F32" s="35"/>
      <c r="G32" s="35"/>
      <c r="H32" s="35"/>
      <c r="I32" s="35"/>
      <c r="J32" s="35"/>
      <c r="K32" s="35"/>
    </row>
    <row r="33" spans="1:11" x14ac:dyDescent="0.2">
      <c r="A33" s="213"/>
      <c r="B33" s="49"/>
      <c r="C33" s="35"/>
      <c r="D33" s="35"/>
      <c r="E33" s="35"/>
      <c r="F33" s="35"/>
      <c r="G33" s="35"/>
      <c r="H33" s="35"/>
      <c r="I33" s="35"/>
      <c r="J33" s="35"/>
      <c r="K33" s="35"/>
    </row>
    <row r="34" spans="1:11" x14ac:dyDescent="0.2">
      <c r="A34" s="162" t="s">
        <v>7</v>
      </c>
      <c r="B34" s="49"/>
      <c r="C34" s="35"/>
      <c r="D34" s="35"/>
      <c r="E34" s="35"/>
      <c r="F34" s="35"/>
      <c r="G34" s="35"/>
      <c r="H34" s="35"/>
      <c r="I34" s="35"/>
      <c r="J34" s="35"/>
      <c r="K34" s="35"/>
    </row>
    <row r="35" spans="1:11" x14ac:dyDescent="0.2">
      <c r="A35" s="214"/>
      <c r="B35" s="49"/>
      <c r="C35" s="35"/>
      <c r="D35" s="35"/>
      <c r="E35" s="35"/>
      <c r="F35" s="35"/>
      <c r="G35" s="35"/>
      <c r="H35" s="35"/>
      <c r="I35" s="35"/>
      <c r="J35" s="35"/>
      <c r="K35" s="35"/>
    </row>
    <row r="36" spans="1:11" x14ac:dyDescent="0.2">
      <c r="A36" s="60"/>
    </row>
    <row r="37" spans="1:11" x14ac:dyDescent="0.2">
      <c r="A37" s="60"/>
    </row>
    <row r="38" spans="1:11" x14ac:dyDescent="0.2">
      <c r="A38" s="60"/>
    </row>
    <row r="39" spans="1:11" x14ac:dyDescent="0.2">
      <c r="A39" s="60"/>
    </row>
    <row r="40" spans="1:11" x14ac:dyDescent="0.2">
      <c r="A40" s="60"/>
    </row>
    <row r="41" spans="1:11" x14ac:dyDescent="0.2">
      <c r="A41" s="60"/>
    </row>
    <row r="42" spans="1:11" x14ac:dyDescent="0.2">
      <c r="A42" s="60"/>
    </row>
    <row r="43" spans="1:11" x14ac:dyDescent="0.2">
      <c r="A43" s="60"/>
    </row>
    <row r="44" spans="1:11" x14ac:dyDescent="0.2">
      <c r="A44" s="60"/>
    </row>
    <row r="45" spans="1:11" x14ac:dyDescent="0.2">
      <c r="A45" s="60"/>
    </row>
    <row r="46" spans="1:11" x14ac:dyDescent="0.2">
      <c r="A46" s="60"/>
    </row>
    <row r="47" spans="1:11" x14ac:dyDescent="0.2">
      <c r="A47" s="60"/>
    </row>
    <row r="48" spans="1:11" x14ac:dyDescent="0.2">
      <c r="A48" s="60"/>
    </row>
    <row r="49" spans="1:11" x14ac:dyDescent="0.2">
      <c r="A49" s="60"/>
    </row>
    <row r="50" spans="1:11" x14ac:dyDescent="0.2">
      <c r="A50" s="60"/>
    </row>
    <row r="51" spans="1:11" x14ac:dyDescent="0.2">
      <c r="A51" s="60"/>
    </row>
    <row r="52" spans="1:11" x14ac:dyDescent="0.2">
      <c r="B52" s="109"/>
      <c r="C52" s="109"/>
      <c r="D52" s="109"/>
      <c r="E52" s="109"/>
      <c r="F52" s="109"/>
      <c r="G52" s="109"/>
      <c r="H52" s="109"/>
      <c r="I52" s="109"/>
      <c r="J52" s="109"/>
      <c r="K52" s="110"/>
    </row>
  </sheetData>
  <mergeCells count="1">
    <mergeCell ref="C4:K4"/>
  </mergeCells>
  <phoneticPr fontId="2" type="noConversion"/>
  <pageMargins left="0.45" right="0.42" top="1" bottom="1" header="0.5" footer="0.5"/>
  <pageSetup paperSize="9" scale="74" orientation="portrait"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T56"/>
  <sheetViews>
    <sheetView workbookViewId="0">
      <selection activeCell="A2" sqref="A2"/>
    </sheetView>
  </sheetViews>
  <sheetFormatPr defaultRowHeight="12.75" x14ac:dyDescent="0.2"/>
  <cols>
    <col min="1" max="1" width="35.7109375" style="11" customWidth="1"/>
    <col min="2" max="2" width="12.7109375" style="11" customWidth="1"/>
    <col min="3" max="11" width="8.7109375" style="12" customWidth="1"/>
    <col min="12" max="12" width="8.85546875" style="10" bestFit="1" customWidth="1"/>
    <col min="13" max="13" width="12.7109375" style="10" bestFit="1" customWidth="1"/>
    <col min="14" max="14" width="7.5703125" style="10" bestFit="1" customWidth="1"/>
    <col min="15" max="15" width="11.7109375" style="10" bestFit="1" customWidth="1"/>
    <col min="16" max="16" width="8.85546875" style="10" bestFit="1" customWidth="1"/>
    <col min="17" max="17" width="10.85546875" style="10" bestFit="1" customWidth="1"/>
    <col min="18" max="18" width="13.140625" style="10" bestFit="1" customWidth="1"/>
    <col min="19" max="19" width="7.5703125" style="10" bestFit="1" customWidth="1"/>
    <col min="20" max="20" width="8.85546875" style="10" bestFit="1" customWidth="1"/>
    <col min="21" max="21" width="10.85546875" style="10" bestFit="1" customWidth="1"/>
    <col min="22" max="22" width="12.7109375" style="10" bestFit="1" customWidth="1"/>
    <col min="23" max="23" width="7.5703125" style="10" bestFit="1" customWidth="1"/>
    <col min="24" max="24" width="11.7109375" style="10" bestFit="1" customWidth="1"/>
    <col min="25" max="25" width="8.85546875" style="10" bestFit="1" customWidth="1"/>
    <col min="26" max="26" width="12.7109375" style="10" bestFit="1" customWidth="1"/>
    <col min="27" max="27" width="13.140625" style="10" bestFit="1" customWidth="1"/>
    <col min="28" max="28" width="11.7109375" style="10" bestFit="1" customWidth="1"/>
    <col min="29" max="29" width="8.85546875" style="10" bestFit="1" customWidth="1"/>
    <col min="30" max="30" width="10.85546875" style="10" bestFit="1" customWidth="1"/>
    <col min="31" max="31" width="12.7109375" style="10" bestFit="1" customWidth="1"/>
    <col min="32" max="32" width="7.5703125" style="10" bestFit="1" customWidth="1"/>
    <col min="33" max="33" width="8.85546875" style="10" bestFit="1" customWidth="1"/>
    <col min="34" max="34" width="10.85546875" style="10" bestFit="1" customWidth="1"/>
    <col min="35" max="35" width="12.7109375" style="10" bestFit="1" customWidth="1"/>
    <col min="36" max="36" width="13.140625" style="10" bestFit="1" customWidth="1"/>
    <col min="37" max="37" width="7.5703125" style="10" bestFit="1" customWidth="1"/>
    <col min="38" max="16384" width="9.140625" style="10"/>
  </cols>
  <sheetData>
    <row r="1" spans="1:46" s="18" customFormat="1" ht="30" customHeight="1" x14ac:dyDescent="0.2">
      <c r="A1" s="356" t="s">
        <v>569</v>
      </c>
      <c r="B1" s="356"/>
      <c r="C1" s="356"/>
      <c r="D1" s="356"/>
      <c r="E1" s="356"/>
      <c r="F1" s="356"/>
      <c r="G1" s="356"/>
      <c r="H1" s="356"/>
      <c r="I1" s="356"/>
      <c r="J1" s="356"/>
      <c r="K1" s="356"/>
    </row>
    <row r="2" spans="1:46" x14ac:dyDescent="0.2">
      <c r="A2" s="176"/>
      <c r="B2" s="176"/>
      <c r="C2" s="180"/>
      <c r="D2" s="180"/>
      <c r="E2" s="180"/>
      <c r="F2" s="180"/>
      <c r="G2" s="180"/>
      <c r="H2" s="180"/>
      <c r="I2" s="180"/>
      <c r="J2" s="180"/>
      <c r="K2" s="180"/>
      <c r="L2" s="87"/>
      <c r="M2" s="18"/>
      <c r="N2" s="18"/>
      <c r="O2" s="18"/>
      <c r="P2" s="18"/>
      <c r="Q2" s="18"/>
      <c r="R2" s="18"/>
      <c r="S2" s="18"/>
      <c r="T2" s="18"/>
      <c r="U2" s="18"/>
      <c r="V2" s="18"/>
      <c r="W2" s="18"/>
      <c r="X2" s="18"/>
      <c r="Y2" s="18"/>
      <c r="Z2" s="18"/>
      <c r="AA2" s="18"/>
      <c r="AB2" s="18"/>
      <c r="AC2" s="18"/>
      <c r="AD2" s="18"/>
      <c r="AE2" s="18"/>
      <c r="AF2" s="18"/>
      <c r="AG2" s="18"/>
      <c r="AH2" s="18"/>
      <c r="AI2" s="18"/>
      <c r="AJ2" s="18"/>
      <c r="AK2" s="18"/>
      <c r="AL2" s="18"/>
      <c r="AM2" s="18"/>
      <c r="AN2" s="18"/>
      <c r="AO2" s="18"/>
      <c r="AP2" s="18"/>
      <c r="AQ2" s="18"/>
      <c r="AR2" s="18"/>
      <c r="AS2" s="18"/>
      <c r="AT2" s="18"/>
    </row>
    <row r="3" spans="1:46" x14ac:dyDescent="0.2">
      <c r="A3" s="183"/>
      <c r="B3" s="183"/>
      <c r="C3" s="79" t="s">
        <v>106</v>
      </c>
      <c r="D3" s="79" t="s">
        <v>254</v>
      </c>
      <c r="E3" s="79" t="s">
        <v>255</v>
      </c>
      <c r="F3" s="79" t="s">
        <v>123</v>
      </c>
      <c r="G3" s="79" t="s">
        <v>122</v>
      </c>
      <c r="H3" s="79" t="s">
        <v>256</v>
      </c>
      <c r="I3" s="79" t="s">
        <v>125</v>
      </c>
      <c r="J3" s="79" t="s">
        <v>124</v>
      </c>
      <c r="K3" s="79" t="s">
        <v>257</v>
      </c>
      <c r="L3" s="210"/>
      <c r="M3" s="18"/>
      <c r="N3" s="18"/>
      <c r="O3" s="18"/>
      <c r="P3" s="18"/>
      <c r="Q3" s="18"/>
      <c r="R3" s="18"/>
      <c r="S3" s="18"/>
      <c r="T3" s="18"/>
      <c r="U3" s="18"/>
      <c r="V3" s="18"/>
      <c r="W3" s="18"/>
      <c r="X3" s="18"/>
      <c r="Y3" s="18"/>
      <c r="Z3" s="18"/>
      <c r="AA3" s="18"/>
      <c r="AB3" s="18"/>
      <c r="AC3" s="18"/>
      <c r="AD3" s="18"/>
      <c r="AE3" s="18"/>
      <c r="AF3" s="18"/>
      <c r="AG3" s="18"/>
      <c r="AH3" s="18"/>
      <c r="AI3" s="18"/>
      <c r="AJ3" s="18"/>
      <c r="AK3" s="18"/>
      <c r="AL3" s="18"/>
      <c r="AM3" s="18"/>
      <c r="AN3" s="18"/>
      <c r="AO3" s="18"/>
      <c r="AP3" s="18"/>
      <c r="AQ3" s="18"/>
      <c r="AR3" s="18"/>
      <c r="AS3" s="18"/>
      <c r="AT3" s="18"/>
    </row>
    <row r="4" spans="1:46" s="88" customFormat="1" ht="18" customHeight="1" x14ac:dyDescent="0.2">
      <c r="A4" s="90" t="s">
        <v>216</v>
      </c>
      <c r="B4" s="184" t="s">
        <v>432</v>
      </c>
      <c r="C4" s="344" t="s">
        <v>410</v>
      </c>
      <c r="D4" s="344"/>
      <c r="E4" s="344"/>
      <c r="F4" s="344"/>
      <c r="G4" s="344"/>
      <c r="H4" s="344"/>
      <c r="I4" s="344"/>
      <c r="J4" s="344"/>
      <c r="K4" s="344"/>
      <c r="L4" s="219"/>
      <c r="M4" s="18"/>
      <c r="N4" s="18"/>
      <c r="O4" s="18"/>
      <c r="P4" s="18"/>
      <c r="Q4" s="18"/>
      <c r="R4" s="18"/>
      <c r="S4" s="18"/>
      <c r="T4" s="18"/>
      <c r="U4" s="18"/>
      <c r="V4" s="18"/>
      <c r="W4" s="18"/>
      <c r="X4" s="18"/>
      <c r="Y4" s="18"/>
      <c r="Z4" s="18"/>
      <c r="AA4" s="18"/>
      <c r="AB4" s="18"/>
      <c r="AC4" s="18"/>
      <c r="AD4" s="18"/>
      <c r="AE4" s="18"/>
      <c r="AF4" s="18"/>
      <c r="AG4" s="18"/>
      <c r="AH4" s="18"/>
      <c r="AI4" s="18"/>
      <c r="AJ4" s="18"/>
      <c r="AK4" s="18"/>
      <c r="AL4" s="18"/>
      <c r="AM4" s="18"/>
      <c r="AN4" s="18"/>
      <c r="AO4" s="18"/>
      <c r="AP4" s="18"/>
      <c r="AQ4" s="18"/>
      <c r="AR4" s="18"/>
      <c r="AS4" s="18"/>
      <c r="AT4" s="18"/>
    </row>
    <row r="5" spans="1:46" x14ac:dyDescent="0.2">
      <c r="A5" s="160" t="s">
        <v>241</v>
      </c>
      <c r="B5" s="29" t="s">
        <v>217</v>
      </c>
      <c r="C5" s="93">
        <v>294.68630974039581</v>
      </c>
      <c r="D5" s="93">
        <v>1436.4412378148284</v>
      </c>
      <c r="E5" s="93">
        <v>1245.2781093307742</v>
      </c>
      <c r="F5" s="93">
        <v>235.91124950324161</v>
      </c>
      <c r="G5" s="93">
        <v>204.88394895166243</v>
      </c>
      <c r="H5" s="93" t="s">
        <v>223</v>
      </c>
      <c r="I5" s="93">
        <v>551.76391218729827</v>
      </c>
      <c r="J5" s="93" t="s">
        <v>223</v>
      </c>
      <c r="K5" s="70">
        <v>762.03389804904361</v>
      </c>
      <c r="L5" s="220"/>
      <c r="N5" s="18"/>
      <c r="O5" s="18"/>
      <c r="P5" s="18"/>
      <c r="Q5" s="18"/>
      <c r="R5" s="18"/>
      <c r="S5" s="18"/>
      <c r="T5" s="18"/>
      <c r="U5" s="18"/>
      <c r="V5" s="18"/>
      <c r="W5" s="18"/>
      <c r="X5" s="18"/>
      <c r="Y5" s="18"/>
      <c r="Z5" s="18"/>
      <c r="AA5" s="18"/>
      <c r="AB5" s="18"/>
      <c r="AC5" s="18"/>
      <c r="AD5" s="18"/>
      <c r="AE5" s="18"/>
      <c r="AF5" s="18"/>
      <c r="AG5" s="18"/>
      <c r="AH5" s="18"/>
      <c r="AI5" s="18"/>
      <c r="AJ5" s="18"/>
      <c r="AK5" s="18"/>
      <c r="AL5" s="18"/>
      <c r="AM5" s="18"/>
      <c r="AN5" s="18"/>
      <c r="AO5" s="18"/>
      <c r="AP5" s="18"/>
      <c r="AQ5" s="18"/>
      <c r="AR5" s="18"/>
      <c r="AS5" s="18"/>
      <c r="AT5" s="18"/>
    </row>
    <row r="6" spans="1:46" x14ac:dyDescent="0.2">
      <c r="A6" s="160" t="s">
        <v>190</v>
      </c>
      <c r="B6" s="29" t="s">
        <v>217</v>
      </c>
      <c r="C6" s="93">
        <v>413.68542643295132</v>
      </c>
      <c r="D6" s="93">
        <v>758.67926818970909</v>
      </c>
      <c r="E6" s="93">
        <v>195.00899145789853</v>
      </c>
      <c r="F6" s="93">
        <v>644.07401646174583</v>
      </c>
      <c r="G6" s="93">
        <v>734.14955016074282</v>
      </c>
      <c r="H6" s="93" t="s">
        <v>223</v>
      </c>
      <c r="I6" s="93">
        <v>30.058567162377404</v>
      </c>
      <c r="J6" s="93" t="s">
        <v>223</v>
      </c>
      <c r="K6" s="70">
        <v>511.76167908981586</v>
      </c>
      <c r="L6" s="220"/>
      <c r="N6" s="18"/>
      <c r="O6" s="18"/>
      <c r="P6" s="18"/>
      <c r="Q6" s="18"/>
      <c r="R6" s="18"/>
      <c r="S6" s="18"/>
      <c r="T6" s="18"/>
      <c r="U6" s="18"/>
      <c r="V6" s="18"/>
      <c r="W6" s="18"/>
      <c r="X6" s="18"/>
      <c r="Y6" s="18"/>
      <c r="Z6" s="18"/>
      <c r="AA6" s="18"/>
      <c r="AB6" s="18"/>
      <c r="AC6" s="18"/>
      <c r="AD6" s="18"/>
      <c r="AE6" s="18"/>
      <c r="AF6" s="18"/>
      <c r="AG6" s="18"/>
      <c r="AH6" s="18"/>
      <c r="AI6" s="18"/>
      <c r="AJ6" s="18"/>
      <c r="AK6" s="18"/>
      <c r="AL6" s="18"/>
      <c r="AM6" s="18"/>
      <c r="AN6" s="18"/>
      <c r="AO6" s="18"/>
      <c r="AP6" s="18"/>
      <c r="AQ6" s="18"/>
      <c r="AR6" s="18"/>
      <c r="AS6" s="18"/>
      <c r="AT6" s="18"/>
    </row>
    <row r="7" spans="1:46" x14ac:dyDescent="0.2">
      <c r="A7" s="160" t="s">
        <v>102</v>
      </c>
      <c r="B7" s="29" t="s">
        <v>217</v>
      </c>
      <c r="C7" s="93">
        <v>709.75071645883804</v>
      </c>
      <c r="D7" s="93">
        <v>437.87759633937719</v>
      </c>
      <c r="E7" s="93">
        <v>401.45033864176833</v>
      </c>
      <c r="F7" s="93">
        <v>33.924911732194161</v>
      </c>
      <c r="G7" s="93">
        <v>1544.0209556447494</v>
      </c>
      <c r="H7" s="93" t="s">
        <v>223</v>
      </c>
      <c r="I7" s="93">
        <v>1984.508014984177</v>
      </c>
      <c r="J7" s="93" t="s">
        <v>223</v>
      </c>
      <c r="K7" s="70">
        <v>609.74263841264269</v>
      </c>
      <c r="L7" s="220"/>
      <c r="N7" s="18"/>
      <c r="O7" s="18"/>
      <c r="P7" s="18"/>
      <c r="Q7" s="18"/>
      <c r="R7" s="18"/>
      <c r="S7" s="18"/>
      <c r="T7" s="18"/>
      <c r="U7" s="18"/>
      <c r="V7" s="18"/>
      <c r="W7" s="18"/>
      <c r="X7" s="18"/>
      <c r="Y7" s="18"/>
      <c r="Z7" s="18"/>
      <c r="AA7" s="18"/>
      <c r="AB7" s="18"/>
      <c r="AC7" s="18"/>
      <c r="AD7" s="18"/>
      <c r="AE7" s="18"/>
      <c r="AF7" s="18"/>
      <c r="AG7" s="18"/>
      <c r="AH7" s="18"/>
      <c r="AI7" s="18"/>
      <c r="AJ7" s="18"/>
      <c r="AK7" s="18"/>
      <c r="AL7" s="18"/>
      <c r="AM7" s="18"/>
      <c r="AN7" s="18"/>
      <c r="AO7" s="18"/>
      <c r="AP7" s="18"/>
      <c r="AQ7" s="18"/>
      <c r="AR7" s="18"/>
      <c r="AS7" s="18"/>
      <c r="AT7" s="18"/>
    </row>
    <row r="8" spans="1:46" x14ac:dyDescent="0.2">
      <c r="A8" s="160" t="s">
        <v>192</v>
      </c>
      <c r="B8" s="29" t="s">
        <v>217</v>
      </c>
      <c r="C8" s="93">
        <v>6338.1176823008891</v>
      </c>
      <c r="D8" s="93">
        <v>6340.6130866026324</v>
      </c>
      <c r="E8" s="93">
        <v>8508.7707310232181</v>
      </c>
      <c r="F8" s="93">
        <v>8670.4224477691187</v>
      </c>
      <c r="G8" s="93">
        <v>6646.5674105474964</v>
      </c>
      <c r="H8" s="93" t="s">
        <v>223</v>
      </c>
      <c r="I8" s="93">
        <v>4802.6593318989289</v>
      </c>
      <c r="J8" s="93" t="s">
        <v>223</v>
      </c>
      <c r="K8" s="70">
        <v>6959.0887895062615</v>
      </c>
      <c r="L8" s="220"/>
      <c r="N8" s="18"/>
      <c r="O8" s="18"/>
      <c r="P8" s="18"/>
      <c r="Q8" s="18"/>
      <c r="R8" s="18"/>
      <c r="S8" s="18"/>
      <c r="T8" s="18"/>
      <c r="U8" s="18"/>
      <c r="V8" s="18"/>
      <c r="W8" s="18"/>
      <c r="X8" s="18"/>
      <c r="Y8" s="18"/>
      <c r="Z8" s="18"/>
      <c r="AA8" s="18"/>
      <c r="AB8" s="18"/>
      <c r="AC8" s="18"/>
      <c r="AD8" s="18"/>
      <c r="AE8" s="18"/>
      <c r="AF8" s="18"/>
      <c r="AG8" s="18"/>
      <c r="AH8" s="18"/>
      <c r="AI8" s="18"/>
      <c r="AJ8" s="18"/>
      <c r="AK8" s="18"/>
      <c r="AL8" s="18"/>
      <c r="AM8" s="18"/>
      <c r="AN8" s="18"/>
      <c r="AO8" s="18"/>
      <c r="AP8" s="18"/>
      <c r="AQ8" s="18"/>
      <c r="AR8" s="18"/>
      <c r="AS8" s="18"/>
      <c r="AT8" s="18"/>
    </row>
    <row r="9" spans="1:46" x14ac:dyDescent="0.2">
      <c r="A9" s="160" t="s">
        <v>242</v>
      </c>
      <c r="B9" s="29" t="s">
        <v>217</v>
      </c>
      <c r="C9" s="93">
        <v>274.69153921316826</v>
      </c>
      <c r="D9" s="93">
        <v>14.479891523854157</v>
      </c>
      <c r="E9" s="93">
        <v>275.96398396935911</v>
      </c>
      <c r="F9" s="93">
        <v>396.12091372621228</v>
      </c>
      <c r="G9" s="93">
        <v>1093.2738664939161</v>
      </c>
      <c r="H9" s="93" t="s">
        <v>223</v>
      </c>
      <c r="I9" s="93">
        <v>427.74554838433022</v>
      </c>
      <c r="J9" s="93" t="s">
        <v>223</v>
      </c>
      <c r="K9" s="70">
        <v>290.55153857519076</v>
      </c>
      <c r="L9" s="220"/>
      <c r="N9" s="18"/>
      <c r="O9" s="18"/>
      <c r="P9" s="18"/>
      <c r="Q9" s="18"/>
      <c r="R9" s="18"/>
      <c r="S9" s="18"/>
      <c r="T9" s="18"/>
      <c r="U9" s="18"/>
      <c r="V9" s="18"/>
      <c r="W9" s="18"/>
      <c r="X9" s="18"/>
      <c r="Y9" s="18"/>
      <c r="Z9" s="18"/>
      <c r="AA9" s="18"/>
      <c r="AB9" s="18"/>
      <c r="AC9" s="18"/>
      <c r="AD9" s="18"/>
      <c r="AE9" s="18"/>
      <c r="AF9" s="18"/>
      <c r="AG9" s="18"/>
      <c r="AH9" s="18"/>
      <c r="AI9" s="18"/>
      <c r="AJ9" s="18"/>
      <c r="AK9" s="18"/>
      <c r="AL9" s="18"/>
      <c r="AM9" s="18"/>
      <c r="AN9" s="18"/>
      <c r="AO9" s="18"/>
      <c r="AP9" s="18"/>
      <c r="AQ9" s="18"/>
      <c r="AR9" s="18"/>
      <c r="AS9" s="18"/>
      <c r="AT9" s="18"/>
    </row>
    <row r="10" spans="1:46" x14ac:dyDescent="0.2">
      <c r="A10" s="160" t="s">
        <v>195</v>
      </c>
      <c r="B10" s="29" t="s">
        <v>217</v>
      </c>
      <c r="C10" s="93">
        <v>2812.1641095434979</v>
      </c>
      <c r="D10" s="93">
        <v>5200.0762023650823</v>
      </c>
      <c r="E10" s="93">
        <v>4904.3391829424936</v>
      </c>
      <c r="F10" s="93">
        <v>4786.7428700986111</v>
      </c>
      <c r="G10" s="93">
        <v>4250.964261404406</v>
      </c>
      <c r="H10" s="93" t="s">
        <v>223</v>
      </c>
      <c r="I10" s="93">
        <v>4959.4850867378627</v>
      </c>
      <c r="J10" s="93" t="s">
        <v>223</v>
      </c>
      <c r="K10" s="70">
        <v>4201.6469508364535</v>
      </c>
      <c r="L10" s="220"/>
      <c r="N10" s="18"/>
      <c r="O10" s="18"/>
      <c r="P10" s="18"/>
      <c r="Q10" s="18"/>
      <c r="R10" s="18"/>
      <c r="S10" s="18"/>
      <c r="T10" s="18"/>
      <c r="U10" s="18"/>
      <c r="V10" s="18"/>
      <c r="W10" s="18"/>
      <c r="X10" s="18"/>
      <c r="Y10" s="18"/>
      <c r="Z10" s="18"/>
      <c r="AA10" s="18"/>
      <c r="AB10" s="18"/>
      <c r="AC10" s="18"/>
      <c r="AD10" s="18"/>
      <c r="AE10" s="18"/>
      <c r="AF10" s="18"/>
      <c r="AG10" s="18"/>
      <c r="AH10" s="18"/>
      <c r="AI10" s="18"/>
      <c r="AJ10" s="18"/>
      <c r="AK10" s="18"/>
      <c r="AL10" s="18"/>
      <c r="AM10" s="18"/>
      <c r="AN10" s="18"/>
      <c r="AO10" s="18"/>
      <c r="AP10" s="18"/>
      <c r="AQ10" s="18"/>
      <c r="AR10" s="18"/>
      <c r="AS10" s="18"/>
      <c r="AT10" s="18"/>
    </row>
    <row r="11" spans="1:46" x14ac:dyDescent="0.2">
      <c r="A11" s="160" t="s">
        <v>196</v>
      </c>
      <c r="B11" s="92" t="s">
        <v>218</v>
      </c>
      <c r="C11" s="93">
        <v>77.215739387412953</v>
      </c>
      <c r="D11" s="93">
        <v>0</v>
      </c>
      <c r="E11" s="93">
        <v>0.13401557106266557</v>
      </c>
      <c r="F11" s="93">
        <v>0</v>
      </c>
      <c r="G11" s="93">
        <v>2.5384561801874108</v>
      </c>
      <c r="H11" s="93" t="s">
        <v>223</v>
      </c>
      <c r="I11" s="93">
        <v>170.4984759709198</v>
      </c>
      <c r="J11" s="93" t="s">
        <v>223</v>
      </c>
      <c r="K11" s="70">
        <v>30.320157469323853</v>
      </c>
      <c r="L11" s="220"/>
      <c r="N11" s="18"/>
      <c r="O11" s="18"/>
      <c r="P11" s="18"/>
      <c r="Q11" s="18"/>
      <c r="R11" s="18"/>
      <c r="S11" s="18"/>
      <c r="T11" s="18"/>
      <c r="U11" s="18"/>
      <c r="V11" s="18"/>
      <c r="W11" s="18"/>
      <c r="X11" s="18"/>
      <c r="Y11" s="18"/>
      <c r="Z11" s="18"/>
      <c r="AA11" s="18"/>
      <c r="AB11" s="18"/>
      <c r="AC11" s="18"/>
      <c r="AD11" s="18"/>
      <c r="AE11" s="18"/>
      <c r="AF11" s="18"/>
      <c r="AG11" s="18"/>
      <c r="AH11" s="18"/>
      <c r="AI11" s="18"/>
      <c r="AJ11" s="18"/>
      <c r="AK11" s="18"/>
      <c r="AL11" s="18"/>
      <c r="AM11" s="18"/>
      <c r="AN11" s="18"/>
      <c r="AO11" s="18"/>
      <c r="AP11" s="18"/>
      <c r="AQ11" s="18"/>
      <c r="AR11" s="18"/>
      <c r="AS11" s="18"/>
      <c r="AT11" s="18"/>
    </row>
    <row r="12" spans="1:46" x14ac:dyDescent="0.2">
      <c r="A12" s="160" t="s">
        <v>246</v>
      </c>
      <c r="B12" s="92" t="s">
        <v>220</v>
      </c>
      <c r="C12" s="93">
        <v>4.0828335854617732</v>
      </c>
      <c r="D12" s="93">
        <v>0</v>
      </c>
      <c r="E12" s="93">
        <v>8.2878413743633033</v>
      </c>
      <c r="F12" s="93">
        <v>21.976068875836045</v>
      </c>
      <c r="G12" s="93">
        <v>380.72573991422064</v>
      </c>
      <c r="H12" s="93" t="s">
        <v>223</v>
      </c>
      <c r="I12" s="93">
        <v>70.719740556614767</v>
      </c>
      <c r="J12" s="93" t="s">
        <v>223</v>
      </c>
      <c r="K12" s="70">
        <v>39.186156111491947</v>
      </c>
      <c r="L12" s="220"/>
      <c r="N12" s="18"/>
      <c r="O12" s="18"/>
      <c r="P12" s="18"/>
      <c r="Q12" s="18"/>
      <c r="R12" s="18"/>
      <c r="S12" s="18"/>
      <c r="T12" s="18"/>
      <c r="U12" s="18"/>
      <c r="V12" s="18"/>
      <c r="W12" s="18"/>
      <c r="X12" s="18"/>
      <c r="Y12" s="18"/>
      <c r="Z12" s="18"/>
      <c r="AA12" s="18"/>
      <c r="AB12" s="18"/>
      <c r="AC12" s="18"/>
      <c r="AD12" s="18"/>
      <c r="AE12" s="18"/>
      <c r="AF12" s="18"/>
      <c r="AG12" s="18"/>
      <c r="AH12" s="18"/>
      <c r="AI12" s="18"/>
      <c r="AJ12" s="18"/>
      <c r="AK12" s="18"/>
      <c r="AL12" s="18"/>
      <c r="AM12" s="18"/>
      <c r="AN12" s="18"/>
      <c r="AO12" s="18"/>
      <c r="AP12" s="18"/>
      <c r="AQ12" s="18"/>
      <c r="AR12" s="18"/>
      <c r="AS12" s="18"/>
      <c r="AT12" s="18"/>
    </row>
    <row r="13" spans="1:46" x14ac:dyDescent="0.2">
      <c r="A13" s="160" t="s">
        <v>204</v>
      </c>
      <c r="B13" s="92" t="s">
        <v>217</v>
      </c>
      <c r="C13" s="93">
        <v>801.1684597154856</v>
      </c>
      <c r="D13" s="93">
        <v>492.9624344466788</v>
      </c>
      <c r="E13" s="93">
        <v>768.44581245432744</v>
      </c>
      <c r="F13" s="93">
        <v>1082.5407611294313</v>
      </c>
      <c r="G13" s="93">
        <v>640.38725975269199</v>
      </c>
      <c r="H13" s="93" t="s">
        <v>223</v>
      </c>
      <c r="I13" s="93">
        <v>984.50732209506418</v>
      </c>
      <c r="J13" s="93" t="s">
        <v>223</v>
      </c>
      <c r="K13" s="70">
        <v>731.93091311442447</v>
      </c>
      <c r="L13" s="220"/>
      <c r="N13" s="18"/>
      <c r="O13" s="18"/>
      <c r="P13" s="18"/>
      <c r="Q13" s="18"/>
      <c r="R13" s="18"/>
      <c r="S13" s="18"/>
      <c r="T13" s="18"/>
      <c r="U13" s="18"/>
      <c r="V13" s="18"/>
      <c r="W13" s="18"/>
      <c r="X13" s="18"/>
      <c r="Y13" s="18"/>
      <c r="Z13" s="18"/>
      <c r="AA13" s="18"/>
      <c r="AB13" s="18"/>
      <c r="AC13" s="18"/>
      <c r="AD13" s="18"/>
      <c r="AE13" s="18"/>
      <c r="AF13" s="18"/>
      <c r="AG13" s="18"/>
      <c r="AH13" s="18"/>
      <c r="AI13" s="18"/>
      <c r="AJ13" s="18"/>
      <c r="AK13" s="18"/>
      <c r="AL13" s="18"/>
      <c r="AM13" s="18"/>
      <c r="AN13" s="18"/>
      <c r="AO13" s="18"/>
      <c r="AP13" s="18"/>
      <c r="AQ13" s="18"/>
      <c r="AR13" s="18"/>
      <c r="AS13" s="18"/>
      <c r="AT13" s="18"/>
    </row>
    <row r="14" spans="1:46" x14ac:dyDescent="0.2">
      <c r="A14" s="160" t="s">
        <v>205</v>
      </c>
      <c r="B14" s="92" t="s">
        <v>219</v>
      </c>
      <c r="C14" s="93">
        <v>24620.689040636036</v>
      </c>
      <c r="D14" s="93">
        <v>0</v>
      </c>
      <c r="E14" s="93">
        <v>18017.270645476139</v>
      </c>
      <c r="F14" s="93">
        <v>4036.416876483197</v>
      </c>
      <c r="G14" s="93">
        <v>10851.593533819258</v>
      </c>
      <c r="H14" s="93" t="s">
        <v>223</v>
      </c>
      <c r="I14" s="93">
        <v>45094.133769481283</v>
      </c>
      <c r="J14" s="93" t="s">
        <v>223</v>
      </c>
      <c r="K14" s="70">
        <v>13911.352615777903</v>
      </c>
      <c r="L14" s="94"/>
      <c r="N14" s="18"/>
      <c r="O14" s="18"/>
      <c r="P14" s="18"/>
      <c r="Q14" s="18"/>
      <c r="R14" s="18"/>
      <c r="S14" s="18"/>
      <c r="T14" s="18"/>
      <c r="U14" s="18"/>
      <c r="V14" s="18"/>
      <c r="W14" s="18"/>
      <c r="X14" s="18"/>
      <c r="Y14" s="18"/>
      <c r="Z14" s="18"/>
      <c r="AA14" s="18"/>
      <c r="AB14" s="18"/>
      <c r="AC14" s="18"/>
      <c r="AD14" s="18"/>
      <c r="AE14" s="18"/>
      <c r="AF14" s="18"/>
      <c r="AG14" s="18"/>
      <c r="AH14" s="18"/>
      <c r="AI14" s="18"/>
      <c r="AJ14" s="18"/>
      <c r="AK14" s="18"/>
      <c r="AL14" s="18"/>
      <c r="AM14" s="18"/>
      <c r="AN14" s="18"/>
      <c r="AO14" s="18"/>
      <c r="AP14" s="18"/>
      <c r="AQ14" s="18"/>
      <c r="AR14" s="18"/>
      <c r="AS14" s="18"/>
      <c r="AT14" s="18"/>
    </row>
    <row r="15" spans="1:46" x14ac:dyDescent="0.2">
      <c r="A15" s="160" t="s">
        <v>206</v>
      </c>
      <c r="B15" s="92" t="s">
        <v>220</v>
      </c>
      <c r="C15" s="93">
        <v>493.8884424805442</v>
      </c>
      <c r="D15" s="93">
        <v>291.45228236999645</v>
      </c>
      <c r="E15" s="93">
        <v>1007.6077154400562</v>
      </c>
      <c r="F15" s="93">
        <v>159.90855388943444</v>
      </c>
      <c r="G15" s="93">
        <v>1613.7413010052837</v>
      </c>
      <c r="H15" s="93" t="s">
        <v>223</v>
      </c>
      <c r="I15" s="93">
        <v>189.4903497599754</v>
      </c>
      <c r="J15" s="93" t="s">
        <v>223</v>
      </c>
      <c r="K15" s="70">
        <v>583.58440271861889</v>
      </c>
      <c r="L15" s="220"/>
      <c r="N15" s="18"/>
      <c r="O15" s="18"/>
      <c r="P15" s="18"/>
      <c r="Q15" s="18"/>
      <c r="R15" s="18"/>
      <c r="S15" s="18"/>
      <c r="T15" s="18"/>
      <c r="U15" s="18"/>
      <c r="V15" s="18"/>
      <c r="W15" s="18"/>
      <c r="X15" s="18"/>
      <c r="Y15" s="18"/>
      <c r="Z15" s="18"/>
      <c r="AA15" s="18"/>
      <c r="AB15" s="18"/>
      <c r="AC15" s="18"/>
      <c r="AD15" s="18"/>
      <c r="AE15" s="18"/>
      <c r="AF15" s="18"/>
      <c r="AG15" s="18"/>
      <c r="AH15" s="18"/>
      <c r="AI15" s="18"/>
      <c r="AJ15" s="18"/>
      <c r="AK15" s="18"/>
      <c r="AL15" s="18"/>
      <c r="AM15" s="18"/>
      <c r="AN15" s="18"/>
      <c r="AO15" s="18"/>
      <c r="AP15" s="18"/>
      <c r="AQ15" s="18"/>
      <c r="AR15" s="18"/>
      <c r="AS15" s="18"/>
      <c r="AT15" s="18"/>
    </row>
    <row r="16" spans="1:46" x14ac:dyDescent="0.2">
      <c r="A16" s="160" t="s">
        <v>207</v>
      </c>
      <c r="B16" s="92" t="s">
        <v>220</v>
      </c>
      <c r="C16" s="93">
        <v>3468.7667754180698</v>
      </c>
      <c r="D16" s="93">
        <v>4975.0638078804632</v>
      </c>
      <c r="E16" s="93">
        <v>4544.0088703368592</v>
      </c>
      <c r="F16" s="93">
        <v>3233.8610260474779</v>
      </c>
      <c r="G16" s="93">
        <v>7187.4877222890273</v>
      </c>
      <c r="H16" s="93" t="s">
        <v>223</v>
      </c>
      <c r="I16" s="93">
        <v>2931.5313755820753</v>
      </c>
      <c r="J16" s="93" t="s">
        <v>223</v>
      </c>
      <c r="K16" s="70">
        <v>4346.2831570443204</v>
      </c>
      <c r="L16" s="220"/>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row>
    <row r="17" spans="1:46" x14ac:dyDescent="0.2">
      <c r="A17" s="160" t="s">
        <v>243</v>
      </c>
      <c r="B17" s="29" t="s">
        <v>217</v>
      </c>
      <c r="C17" s="93">
        <v>840.94442217526273</v>
      </c>
      <c r="D17" s="93">
        <v>2298.5903393711742</v>
      </c>
      <c r="E17" s="93">
        <v>1611.2299805882228</v>
      </c>
      <c r="F17" s="93">
        <v>788.61163751568631</v>
      </c>
      <c r="G17" s="93">
        <v>1858.1494292035411</v>
      </c>
      <c r="H17" s="93" t="s">
        <v>223</v>
      </c>
      <c r="I17" s="93">
        <v>918.46415192825077</v>
      </c>
      <c r="J17" s="93" t="s">
        <v>223</v>
      </c>
      <c r="K17" s="70">
        <v>1453.2822237172043</v>
      </c>
      <c r="L17" s="220"/>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row>
    <row r="18" spans="1:46" x14ac:dyDescent="0.2">
      <c r="A18" s="160" t="s">
        <v>210</v>
      </c>
      <c r="B18" s="29" t="s">
        <v>217</v>
      </c>
      <c r="C18" s="93">
        <v>89.78501725031029</v>
      </c>
      <c r="D18" s="93">
        <v>0</v>
      </c>
      <c r="E18" s="93">
        <v>12.612421543414662</v>
      </c>
      <c r="F18" s="93">
        <v>56.744151598972707</v>
      </c>
      <c r="G18" s="93">
        <v>66.092227778498113</v>
      </c>
      <c r="H18" s="93" t="s">
        <v>223</v>
      </c>
      <c r="I18" s="93">
        <v>0</v>
      </c>
      <c r="J18" s="93" t="s">
        <v>223</v>
      </c>
      <c r="K18" s="70">
        <v>44.539387511246552</v>
      </c>
      <c r="L18" s="220"/>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row>
    <row r="19" spans="1:46" x14ac:dyDescent="0.2">
      <c r="A19" s="160" t="s">
        <v>211</v>
      </c>
      <c r="B19" s="29" t="s">
        <v>217</v>
      </c>
      <c r="C19" s="93">
        <v>2885.5684462481545</v>
      </c>
      <c r="D19" s="93">
        <v>3131.7094752305902</v>
      </c>
      <c r="E19" s="93">
        <v>1541.1498716066205</v>
      </c>
      <c r="F19" s="93">
        <v>1904.7323604349147</v>
      </c>
      <c r="G19" s="93">
        <v>2425.3534914193797</v>
      </c>
      <c r="H19" s="93" t="s">
        <v>223</v>
      </c>
      <c r="I19" s="93">
        <v>2850.9230090112346</v>
      </c>
      <c r="J19" s="93" t="s">
        <v>223</v>
      </c>
      <c r="K19" s="70">
        <v>2572.7115608671129</v>
      </c>
      <c r="L19" s="220"/>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row>
    <row r="20" spans="1:46" x14ac:dyDescent="0.2">
      <c r="A20" s="160" t="s">
        <v>212</v>
      </c>
      <c r="B20" s="29" t="s">
        <v>217</v>
      </c>
      <c r="C20" s="93">
        <v>1374.6649723054743</v>
      </c>
      <c r="D20" s="93">
        <v>1307.258091926177</v>
      </c>
      <c r="E20" s="93">
        <v>1851.472330288598</v>
      </c>
      <c r="F20" s="93">
        <v>892.5316980072721</v>
      </c>
      <c r="G20" s="93">
        <v>2608.0278905637488</v>
      </c>
      <c r="H20" s="93" t="s">
        <v>223</v>
      </c>
      <c r="I20" s="93">
        <v>1767.565125784789</v>
      </c>
      <c r="J20" s="93" t="s">
        <v>223</v>
      </c>
      <c r="K20" s="70">
        <v>1503.4912010934781</v>
      </c>
      <c r="L20" s="220"/>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row>
    <row r="21" spans="1:46" x14ac:dyDescent="0.2">
      <c r="A21" s="160" t="s">
        <v>213</v>
      </c>
      <c r="B21" s="29" t="s">
        <v>217</v>
      </c>
      <c r="C21" s="93">
        <v>2867.3327528014674</v>
      </c>
      <c r="D21" s="93">
        <v>2107.9558019157175</v>
      </c>
      <c r="E21" s="93">
        <v>2986.3530902173829</v>
      </c>
      <c r="F21" s="93">
        <v>3243.6273791111598</v>
      </c>
      <c r="G21" s="93">
        <v>4409.4476669730866</v>
      </c>
      <c r="H21" s="93" t="s">
        <v>223</v>
      </c>
      <c r="I21" s="93">
        <v>3657.5064608005905</v>
      </c>
      <c r="J21" s="93" t="s">
        <v>223</v>
      </c>
      <c r="K21" s="70">
        <v>2871.3655296216753</v>
      </c>
      <c r="L21" s="220"/>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row>
    <row r="22" spans="1:46" x14ac:dyDescent="0.2">
      <c r="A22" s="215" t="s">
        <v>214</v>
      </c>
      <c r="B22" s="221" t="s">
        <v>221</v>
      </c>
      <c r="C22" s="186">
        <v>3526.5576676927294</v>
      </c>
      <c r="D22" s="186">
        <v>0</v>
      </c>
      <c r="E22" s="186">
        <v>4725.7118261783835</v>
      </c>
      <c r="F22" s="186">
        <v>4445.6127497728576</v>
      </c>
      <c r="G22" s="186">
        <v>2851.6201609411382</v>
      </c>
      <c r="H22" s="186" t="s">
        <v>223</v>
      </c>
      <c r="I22" s="186">
        <v>3615.4887250642473</v>
      </c>
      <c r="J22" s="186" t="s">
        <v>223</v>
      </c>
      <c r="K22" s="187">
        <v>2825.6421178349547</v>
      </c>
      <c r="L22" s="220"/>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row>
    <row r="23" spans="1:46" x14ac:dyDescent="0.2">
      <c r="A23" s="176"/>
      <c r="B23" s="176"/>
      <c r="C23" s="180"/>
      <c r="D23" s="180"/>
      <c r="E23" s="180"/>
      <c r="F23" s="180"/>
      <c r="G23" s="180"/>
      <c r="H23" s="180"/>
      <c r="I23" s="180"/>
      <c r="J23" s="180"/>
      <c r="K23" s="180"/>
      <c r="L23" s="87"/>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row>
    <row r="24" spans="1:46" x14ac:dyDescent="0.2">
      <c r="A24" s="30" t="s">
        <v>252</v>
      </c>
      <c r="B24" s="176"/>
      <c r="C24" s="180"/>
      <c r="D24" s="180"/>
      <c r="E24" s="180"/>
      <c r="F24" s="180"/>
      <c r="G24" s="180"/>
      <c r="H24" s="180"/>
      <c r="I24" s="180"/>
      <c r="J24" s="180"/>
      <c r="K24" s="180"/>
      <c r="L24" s="87"/>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row>
    <row r="25" spans="1:46" x14ac:dyDescent="0.2">
      <c r="A25" s="303" t="s">
        <v>575</v>
      </c>
      <c r="B25" s="176"/>
      <c r="C25" s="180"/>
      <c r="D25" s="180"/>
      <c r="E25" s="180"/>
      <c r="F25" s="180"/>
      <c r="G25" s="180"/>
      <c r="H25" s="180"/>
      <c r="I25" s="180"/>
      <c r="J25" s="180"/>
      <c r="K25" s="180"/>
      <c r="L25" s="87"/>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row>
    <row r="26" spans="1:46" x14ac:dyDescent="0.2">
      <c r="A26" s="343" t="s">
        <v>343</v>
      </c>
      <c r="B26" s="343"/>
      <c r="C26" s="343"/>
      <c r="D26" s="343"/>
      <c r="E26" s="343"/>
      <c r="F26" s="343"/>
      <c r="G26" s="343"/>
      <c r="H26" s="343"/>
      <c r="I26" s="343"/>
      <c r="J26" s="343"/>
      <c r="K26" s="343"/>
      <c r="L26" s="30"/>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row>
    <row r="27" spans="1:46" x14ac:dyDescent="0.2">
      <c r="A27" s="343" t="s">
        <v>344</v>
      </c>
      <c r="B27" s="343"/>
      <c r="C27" s="343"/>
      <c r="D27" s="343"/>
      <c r="E27" s="343"/>
      <c r="F27" s="343"/>
      <c r="G27" s="343"/>
      <c r="H27" s="343"/>
      <c r="I27" s="343"/>
      <c r="J27" s="343"/>
      <c r="K27" s="343"/>
      <c r="L27" s="87"/>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row>
    <row r="28" spans="1:46" x14ac:dyDescent="0.2">
      <c r="A28" s="30" t="s">
        <v>13</v>
      </c>
      <c r="B28" s="30"/>
      <c r="C28" s="89"/>
      <c r="D28" s="48"/>
      <c r="E28" s="48"/>
      <c r="F28" s="48"/>
      <c r="G28" s="49"/>
      <c r="H28" s="49"/>
      <c r="I28" s="49"/>
      <c r="J28" s="49"/>
      <c r="K28" s="180"/>
      <c r="L28" s="87"/>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row>
    <row r="29" spans="1:46" x14ac:dyDescent="0.2">
      <c r="A29" s="30" t="s">
        <v>463</v>
      </c>
      <c r="B29" s="30"/>
      <c r="C29" s="89"/>
      <c r="D29" s="49"/>
      <c r="E29" s="49"/>
      <c r="F29" s="49"/>
      <c r="G29" s="49"/>
      <c r="H29" s="49"/>
      <c r="I29" s="49"/>
      <c r="J29" s="49"/>
      <c r="K29" s="180"/>
      <c r="L29" s="87"/>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row>
    <row r="30" spans="1:46" x14ac:dyDescent="0.2">
      <c r="A30" s="30" t="s">
        <v>327</v>
      </c>
      <c r="B30" s="49"/>
      <c r="C30" s="89"/>
      <c r="D30" s="49"/>
      <c r="E30" s="49"/>
      <c r="F30" s="49"/>
      <c r="G30" s="49"/>
      <c r="H30" s="49"/>
      <c r="I30" s="49"/>
      <c r="J30" s="49"/>
      <c r="K30" s="180"/>
      <c r="L30" s="87"/>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row>
    <row r="31" spans="1:46" x14ac:dyDescent="0.2">
      <c r="A31" s="30" t="s">
        <v>14</v>
      </c>
      <c r="B31" s="49"/>
      <c r="C31" s="89"/>
      <c r="D31" s="49"/>
      <c r="E31" s="49"/>
      <c r="F31" s="49"/>
      <c r="G31" s="49"/>
      <c r="H31" s="49"/>
      <c r="I31" s="49"/>
      <c r="J31" s="49"/>
      <c r="K31" s="180"/>
      <c r="L31" s="87"/>
      <c r="M31" s="18"/>
      <c r="N31" s="18"/>
      <c r="O31" s="18"/>
      <c r="P31" s="18"/>
      <c r="Q31" s="18"/>
      <c r="R31" s="18"/>
      <c r="S31" s="18"/>
      <c r="T31" s="18"/>
      <c r="U31" s="18"/>
      <c r="V31" s="18"/>
    </row>
    <row r="32" spans="1:46" x14ac:dyDescent="0.2">
      <c r="A32" s="30" t="s">
        <v>15</v>
      </c>
      <c r="B32" s="49"/>
      <c r="C32" s="89"/>
      <c r="D32" s="49"/>
      <c r="E32" s="49"/>
      <c r="F32" s="49"/>
      <c r="G32" s="49"/>
      <c r="H32" s="49"/>
      <c r="I32" s="49"/>
      <c r="J32" s="49"/>
      <c r="K32" s="180"/>
      <c r="L32" s="87"/>
      <c r="M32" s="18"/>
      <c r="N32" s="18"/>
      <c r="O32" s="18"/>
      <c r="P32" s="18"/>
      <c r="Q32" s="18"/>
      <c r="R32" s="18"/>
      <c r="S32" s="18"/>
      <c r="T32" s="18"/>
      <c r="U32" s="18"/>
      <c r="V32" s="18"/>
    </row>
    <row r="33" spans="1:22" x14ac:dyDescent="0.2">
      <c r="A33" s="30" t="s">
        <v>318</v>
      </c>
      <c r="B33" s="49"/>
      <c r="C33" s="89"/>
      <c r="D33" s="49"/>
      <c r="E33" s="49"/>
      <c r="F33" s="49"/>
      <c r="G33" s="49"/>
      <c r="H33" s="49"/>
      <c r="I33" s="49"/>
      <c r="J33" s="49"/>
      <c r="K33" s="180"/>
      <c r="L33" s="87"/>
      <c r="M33" s="18"/>
      <c r="N33" s="18"/>
      <c r="O33" s="18"/>
      <c r="P33" s="18"/>
      <c r="Q33" s="18"/>
      <c r="R33" s="18"/>
      <c r="S33" s="18"/>
      <c r="T33" s="18"/>
      <c r="U33" s="18"/>
      <c r="V33" s="18"/>
    </row>
    <row r="34" spans="1:22" x14ac:dyDescent="0.2">
      <c r="A34" s="303" t="s">
        <v>595</v>
      </c>
      <c r="B34" s="49"/>
      <c r="C34" s="89"/>
      <c r="D34" s="49"/>
      <c r="E34" s="49"/>
      <c r="F34" s="49"/>
      <c r="G34" s="49"/>
      <c r="H34" s="49"/>
      <c r="I34" s="49"/>
      <c r="J34" s="49"/>
      <c r="K34" s="180"/>
      <c r="L34" s="87"/>
    </row>
    <row r="35" spans="1:22" x14ac:dyDescent="0.2">
      <c r="A35" s="30" t="s">
        <v>317</v>
      </c>
      <c r="B35" s="49"/>
      <c r="C35" s="89"/>
      <c r="D35" s="49"/>
      <c r="E35" s="49"/>
      <c r="F35" s="49"/>
      <c r="G35" s="49"/>
      <c r="H35" s="49"/>
      <c r="I35" s="49"/>
      <c r="J35" s="49"/>
      <c r="K35" s="180"/>
      <c r="L35" s="87"/>
    </row>
    <row r="36" spans="1:22" x14ac:dyDescent="0.2">
      <c r="A36" s="176"/>
      <c r="B36" s="176"/>
      <c r="C36" s="180"/>
      <c r="D36" s="180"/>
      <c r="E36" s="180"/>
      <c r="F36" s="180"/>
      <c r="G36" s="180"/>
      <c r="H36" s="180"/>
      <c r="I36" s="180"/>
      <c r="J36" s="180"/>
      <c r="K36" s="180"/>
      <c r="L36" s="87"/>
    </row>
    <row r="37" spans="1:22" x14ac:dyDescent="0.2">
      <c r="A37" s="162" t="s">
        <v>7</v>
      </c>
    </row>
    <row r="38" spans="1:22" x14ac:dyDescent="0.2">
      <c r="A38" s="50" t="s">
        <v>8</v>
      </c>
    </row>
    <row r="39" spans="1:22" x14ac:dyDescent="0.2">
      <c r="A39" s="176"/>
      <c r="B39" s="176"/>
      <c r="C39" s="180"/>
      <c r="D39" s="180"/>
      <c r="E39" s="180"/>
      <c r="F39" s="180"/>
      <c r="G39" s="180"/>
      <c r="H39" s="180"/>
      <c r="I39" s="180"/>
      <c r="J39" s="180"/>
      <c r="K39" s="180"/>
      <c r="L39" s="87"/>
    </row>
    <row r="40" spans="1:22" x14ac:dyDescent="0.2">
      <c r="A40" s="176"/>
      <c r="B40" s="176"/>
      <c r="C40" s="180"/>
      <c r="D40" s="180"/>
      <c r="E40" s="180"/>
      <c r="F40" s="180"/>
      <c r="G40" s="180"/>
      <c r="H40" s="180"/>
      <c r="I40" s="180"/>
      <c r="J40" s="180"/>
      <c r="K40" s="180"/>
      <c r="L40" s="87"/>
    </row>
    <row r="41" spans="1:22" x14ac:dyDescent="0.2">
      <c r="A41" s="176"/>
      <c r="B41" s="176"/>
      <c r="C41" s="180"/>
      <c r="D41" s="180"/>
      <c r="E41" s="180"/>
      <c r="F41" s="180"/>
      <c r="G41" s="180"/>
      <c r="H41" s="180"/>
      <c r="I41" s="180"/>
      <c r="J41" s="180"/>
      <c r="K41" s="180"/>
      <c r="L41" s="87"/>
    </row>
    <row r="42" spans="1:22" x14ac:dyDescent="0.2">
      <c r="A42" s="176"/>
      <c r="B42" s="176"/>
      <c r="C42" s="180"/>
      <c r="D42" s="180"/>
      <c r="E42" s="180"/>
      <c r="F42" s="180"/>
      <c r="G42" s="180"/>
      <c r="H42" s="180"/>
      <c r="I42" s="180"/>
      <c r="J42" s="180"/>
      <c r="K42" s="180"/>
      <c r="L42" s="87"/>
    </row>
    <row r="43" spans="1:22" x14ac:dyDescent="0.2">
      <c r="A43" s="176"/>
      <c r="B43" s="176"/>
      <c r="C43" s="180"/>
      <c r="D43" s="180"/>
      <c r="E43" s="180"/>
      <c r="F43" s="180"/>
      <c r="G43" s="180"/>
      <c r="H43" s="180"/>
      <c r="I43" s="180"/>
      <c r="J43" s="180"/>
      <c r="K43" s="180"/>
      <c r="L43" s="87"/>
    </row>
    <row r="44" spans="1:22" x14ac:dyDescent="0.2">
      <c r="A44" s="176"/>
      <c r="B44" s="176"/>
      <c r="C44" s="180"/>
      <c r="D44" s="180"/>
      <c r="E44" s="180"/>
      <c r="F44" s="180"/>
      <c r="G44" s="180"/>
      <c r="H44" s="180"/>
      <c r="I44" s="180"/>
      <c r="J44" s="180"/>
      <c r="K44" s="180"/>
      <c r="L44" s="87"/>
    </row>
    <row r="45" spans="1:22" x14ac:dyDescent="0.2">
      <c r="A45" s="176"/>
      <c r="B45" s="176"/>
      <c r="C45" s="180"/>
      <c r="D45" s="180"/>
      <c r="E45" s="180"/>
      <c r="F45" s="180"/>
      <c r="G45" s="180"/>
      <c r="H45" s="180"/>
      <c r="I45" s="180"/>
      <c r="J45" s="180"/>
      <c r="K45" s="180"/>
      <c r="L45" s="87"/>
    </row>
    <row r="46" spans="1:22" x14ac:dyDescent="0.2">
      <c r="A46" s="176"/>
      <c r="B46" s="176"/>
      <c r="C46" s="180"/>
      <c r="D46" s="180"/>
      <c r="E46" s="180"/>
      <c r="F46" s="180"/>
      <c r="G46" s="180"/>
      <c r="H46" s="180"/>
      <c r="I46" s="180"/>
      <c r="J46" s="180"/>
      <c r="K46" s="180"/>
      <c r="L46" s="87"/>
    </row>
    <row r="47" spans="1:22" x14ac:dyDescent="0.2">
      <c r="A47" s="176"/>
      <c r="B47" s="176"/>
      <c r="C47" s="180"/>
      <c r="D47" s="180"/>
      <c r="E47" s="180"/>
      <c r="F47" s="180"/>
      <c r="G47" s="180"/>
      <c r="H47" s="180"/>
      <c r="I47" s="180"/>
      <c r="J47" s="180"/>
      <c r="K47" s="180"/>
      <c r="L47" s="87"/>
    </row>
    <row r="48" spans="1:22" x14ac:dyDescent="0.2">
      <c r="A48" s="176"/>
      <c r="B48" s="176"/>
      <c r="C48" s="180"/>
      <c r="D48" s="180"/>
      <c r="E48" s="180"/>
      <c r="F48" s="180"/>
      <c r="G48" s="180"/>
      <c r="H48" s="180"/>
      <c r="I48" s="180"/>
      <c r="J48" s="180"/>
      <c r="K48" s="180"/>
      <c r="L48" s="87"/>
    </row>
    <row r="49" spans="1:12" x14ac:dyDescent="0.2">
      <c r="A49" s="176"/>
      <c r="B49" s="176"/>
      <c r="C49" s="180"/>
      <c r="D49" s="180"/>
      <c r="E49" s="180"/>
      <c r="F49" s="180"/>
      <c r="G49" s="180"/>
      <c r="H49" s="180"/>
      <c r="I49" s="180"/>
      <c r="J49" s="180"/>
      <c r="K49" s="180"/>
      <c r="L49" s="87"/>
    </row>
    <row r="50" spans="1:12" x14ac:dyDescent="0.2">
      <c r="A50" s="176"/>
      <c r="B50" s="176"/>
      <c r="C50" s="180"/>
      <c r="D50" s="180"/>
      <c r="E50" s="180"/>
      <c r="F50" s="180"/>
      <c r="G50" s="180"/>
      <c r="H50" s="180"/>
      <c r="I50" s="180"/>
      <c r="J50" s="180"/>
      <c r="K50" s="180"/>
      <c r="L50" s="87"/>
    </row>
    <row r="51" spans="1:12" x14ac:dyDescent="0.2">
      <c r="A51" s="176"/>
      <c r="B51" s="176"/>
      <c r="C51" s="180"/>
      <c r="D51" s="180"/>
      <c r="E51" s="180"/>
      <c r="F51" s="180"/>
      <c r="G51" s="180"/>
      <c r="H51" s="180"/>
      <c r="I51" s="180"/>
      <c r="J51" s="180"/>
      <c r="K51" s="180"/>
      <c r="L51" s="87"/>
    </row>
    <row r="52" spans="1:12" x14ac:dyDescent="0.2">
      <c r="A52" s="158"/>
    </row>
    <row r="56" spans="1:12" x14ac:dyDescent="0.2">
      <c r="A56" s="86"/>
    </row>
  </sheetData>
  <mergeCells count="4">
    <mergeCell ref="C4:K4"/>
    <mergeCell ref="A26:K26"/>
    <mergeCell ref="A27:K27"/>
    <mergeCell ref="A1:K1"/>
  </mergeCells>
  <phoneticPr fontId="2" type="noConversion"/>
  <pageMargins left="0.46" right="0.41" top="1" bottom="0.68" header="0.5" footer="0.5"/>
  <pageSetup paperSize="9" scale="74" orientation="portrait"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42"/>
  <sheetViews>
    <sheetView workbookViewId="0">
      <selection activeCell="A2" sqref="A2"/>
    </sheetView>
  </sheetViews>
  <sheetFormatPr defaultRowHeight="12.75" x14ac:dyDescent="0.2"/>
  <cols>
    <col min="1" max="1" width="35.7109375" style="17" customWidth="1"/>
    <col min="2" max="2" width="12.7109375" style="17" customWidth="1"/>
    <col min="3" max="11" width="8.7109375" style="1" customWidth="1"/>
  </cols>
  <sheetData>
    <row r="1" spans="1:11" ht="30" customHeight="1" x14ac:dyDescent="0.2">
      <c r="A1" s="356" t="s">
        <v>570</v>
      </c>
      <c r="B1" s="356"/>
      <c r="C1" s="356"/>
      <c r="D1" s="356"/>
      <c r="E1" s="356"/>
      <c r="F1" s="356"/>
      <c r="G1" s="356"/>
      <c r="H1" s="356"/>
      <c r="I1" s="356"/>
      <c r="J1" s="356"/>
      <c r="K1" s="356"/>
    </row>
    <row r="2" spans="1:11" x14ac:dyDescent="0.2">
      <c r="A2" s="176"/>
      <c r="B2" s="176"/>
      <c r="C2" s="35"/>
      <c r="D2" s="35"/>
      <c r="E2" s="35"/>
      <c r="F2" s="35"/>
      <c r="G2" s="35"/>
      <c r="H2" s="35"/>
      <c r="I2" s="35"/>
      <c r="J2" s="35"/>
      <c r="K2" s="35"/>
    </row>
    <row r="3" spans="1:11" s="10" customFormat="1" x14ac:dyDescent="0.2">
      <c r="A3" s="183"/>
      <c r="B3" s="170"/>
      <c r="C3" s="79" t="s">
        <v>106</v>
      </c>
      <c r="D3" s="79" t="s">
        <v>254</v>
      </c>
      <c r="E3" s="79" t="s">
        <v>255</v>
      </c>
      <c r="F3" s="79" t="s">
        <v>123</v>
      </c>
      <c r="G3" s="79" t="s">
        <v>122</v>
      </c>
      <c r="H3" s="79" t="s">
        <v>256</v>
      </c>
      <c r="I3" s="79" t="s">
        <v>125</v>
      </c>
      <c r="J3" s="79" t="s">
        <v>124</v>
      </c>
      <c r="K3" s="79" t="s">
        <v>257</v>
      </c>
    </row>
    <row r="4" spans="1:11" s="10" customFormat="1" ht="18" customHeight="1" x14ac:dyDescent="0.2">
      <c r="A4" s="90" t="s">
        <v>314</v>
      </c>
      <c r="B4" s="184" t="s">
        <v>432</v>
      </c>
      <c r="C4" s="344" t="s">
        <v>16</v>
      </c>
      <c r="D4" s="344"/>
      <c r="E4" s="344"/>
      <c r="F4" s="344"/>
      <c r="G4" s="344"/>
      <c r="H4" s="344"/>
      <c r="I4" s="344"/>
      <c r="J4" s="344"/>
      <c r="K4" s="344"/>
    </row>
    <row r="5" spans="1:11" s="10" customFormat="1" x14ac:dyDescent="0.2">
      <c r="A5" s="160" t="s">
        <v>241</v>
      </c>
      <c r="B5" s="29" t="s">
        <v>217</v>
      </c>
      <c r="C5" s="70">
        <v>184.67238291808223</v>
      </c>
      <c r="D5" s="70">
        <v>1604.5028031776199</v>
      </c>
      <c r="E5" s="70">
        <v>1005.0338945461598</v>
      </c>
      <c r="F5" s="70">
        <v>215.26785286902452</v>
      </c>
      <c r="G5" s="70">
        <v>724.16725874356712</v>
      </c>
      <c r="H5" s="70">
        <v>206.37438556827584</v>
      </c>
      <c r="I5" s="93" t="s">
        <v>223</v>
      </c>
      <c r="J5" s="93" t="s">
        <v>223</v>
      </c>
      <c r="K5" s="70">
        <v>749.5188666434982</v>
      </c>
    </row>
    <row r="6" spans="1:11" s="10" customFormat="1" x14ac:dyDescent="0.2">
      <c r="A6" s="160" t="s">
        <v>190</v>
      </c>
      <c r="B6" s="29" t="s">
        <v>217</v>
      </c>
      <c r="C6" s="70">
        <v>418.60904369572506</v>
      </c>
      <c r="D6" s="70">
        <v>894.02157781629899</v>
      </c>
      <c r="E6" s="70">
        <v>231.87549997168909</v>
      </c>
      <c r="F6" s="70">
        <v>789.09352916260707</v>
      </c>
      <c r="G6" s="70">
        <v>771.43676775996812</v>
      </c>
      <c r="H6" s="70">
        <v>595.8427209962839</v>
      </c>
      <c r="I6" s="93" t="s">
        <v>223</v>
      </c>
      <c r="J6" s="93" t="s">
        <v>223</v>
      </c>
      <c r="K6" s="70">
        <v>550.90278344684168</v>
      </c>
    </row>
    <row r="7" spans="1:11" s="10" customFormat="1" x14ac:dyDescent="0.2">
      <c r="A7" s="160" t="s">
        <v>102</v>
      </c>
      <c r="B7" s="29" t="s">
        <v>217</v>
      </c>
      <c r="C7" s="70">
        <v>1080.9996598723328</v>
      </c>
      <c r="D7" s="70">
        <v>751.22583150320179</v>
      </c>
      <c r="E7" s="70">
        <v>395.82544776116038</v>
      </c>
      <c r="F7" s="70">
        <v>150.70896343464202</v>
      </c>
      <c r="G7" s="70">
        <v>1051.7796375001819</v>
      </c>
      <c r="H7" s="70">
        <v>1234.8991023095007</v>
      </c>
      <c r="I7" s="93" t="s">
        <v>223</v>
      </c>
      <c r="J7" s="93" t="s">
        <v>223</v>
      </c>
      <c r="K7" s="70">
        <v>795.35205968279217</v>
      </c>
    </row>
    <row r="8" spans="1:11" s="10" customFormat="1" x14ac:dyDescent="0.2">
      <c r="A8" s="160" t="s">
        <v>192</v>
      </c>
      <c r="B8" s="29" t="s">
        <v>217</v>
      </c>
      <c r="C8" s="70">
        <v>4362.3149422508704</v>
      </c>
      <c r="D8" s="70">
        <v>9753.673562556467</v>
      </c>
      <c r="E8" s="70">
        <v>8089.7236148554939</v>
      </c>
      <c r="F8" s="70">
        <v>9500.5877097714856</v>
      </c>
      <c r="G8" s="70">
        <v>6846.2261011653509</v>
      </c>
      <c r="H8" s="70">
        <v>7855.1657659534876</v>
      </c>
      <c r="I8" s="93" t="s">
        <v>223</v>
      </c>
      <c r="J8" s="93" t="s">
        <v>223</v>
      </c>
      <c r="K8" s="70">
        <v>7245.537800486577</v>
      </c>
    </row>
    <row r="9" spans="1:11" s="10" customFormat="1" x14ac:dyDescent="0.2">
      <c r="A9" s="160" t="s">
        <v>242</v>
      </c>
      <c r="B9" s="29" t="s">
        <v>217</v>
      </c>
      <c r="C9" s="70">
        <v>225.75564901362276</v>
      </c>
      <c r="D9" s="70">
        <v>62.027047573340582</v>
      </c>
      <c r="E9" s="70">
        <v>358.55983740976484</v>
      </c>
      <c r="F9" s="70">
        <v>334.70794593768437</v>
      </c>
      <c r="G9" s="70">
        <v>1743.561862332909</v>
      </c>
      <c r="H9" s="70">
        <v>326.14529663704775</v>
      </c>
      <c r="I9" s="93" t="s">
        <v>223</v>
      </c>
      <c r="J9" s="93" t="s">
        <v>223</v>
      </c>
      <c r="K9" s="70">
        <v>301.01291100336312</v>
      </c>
    </row>
    <row r="10" spans="1:11" s="10" customFormat="1" x14ac:dyDescent="0.2">
      <c r="A10" s="160" t="s">
        <v>195</v>
      </c>
      <c r="B10" s="29" t="s">
        <v>217</v>
      </c>
      <c r="C10" s="70">
        <v>4203.6247643669403</v>
      </c>
      <c r="D10" s="70">
        <v>6314.7949509545706</v>
      </c>
      <c r="E10" s="70">
        <v>4160.1940061619343</v>
      </c>
      <c r="F10" s="70">
        <v>4558.0064430580842</v>
      </c>
      <c r="G10" s="70">
        <v>4327.998389626061</v>
      </c>
      <c r="H10" s="70">
        <v>5600.4300122846917</v>
      </c>
      <c r="I10" s="93" t="s">
        <v>223</v>
      </c>
      <c r="J10" s="93" t="s">
        <v>223</v>
      </c>
      <c r="K10" s="70">
        <v>4852.7101651421626</v>
      </c>
    </row>
    <row r="11" spans="1:11" s="10" customFormat="1" x14ac:dyDescent="0.2">
      <c r="A11" s="160" t="s">
        <v>196</v>
      </c>
      <c r="B11" s="92" t="s">
        <v>218</v>
      </c>
      <c r="C11" s="70">
        <v>40.754608108110787</v>
      </c>
      <c r="D11" s="218">
        <v>0</v>
      </c>
      <c r="E11" s="70">
        <v>4.4235424971948462E-2</v>
      </c>
      <c r="F11" s="70">
        <v>0</v>
      </c>
      <c r="G11" s="70">
        <v>3.4839062581447831</v>
      </c>
      <c r="H11" s="70">
        <v>4.7181436630061775</v>
      </c>
      <c r="I11" s="93" t="s">
        <v>223</v>
      </c>
      <c r="J11" s="93" t="s">
        <v>223</v>
      </c>
      <c r="K11" s="70">
        <v>14.483611334575082</v>
      </c>
    </row>
    <row r="12" spans="1:11" s="10" customFormat="1" x14ac:dyDescent="0.2">
      <c r="A12" s="160" t="s">
        <v>246</v>
      </c>
      <c r="B12" s="92" t="s">
        <v>247</v>
      </c>
      <c r="C12" s="70">
        <v>11.886203326080395</v>
      </c>
      <c r="D12" s="218">
        <v>0</v>
      </c>
      <c r="E12" s="70">
        <v>25.653712683289726</v>
      </c>
      <c r="F12" s="70">
        <v>29.150126392499832</v>
      </c>
      <c r="G12" s="70">
        <v>529.14815257725922</v>
      </c>
      <c r="H12" s="70">
        <v>0</v>
      </c>
      <c r="I12" s="93" t="s">
        <v>223</v>
      </c>
      <c r="J12" s="93" t="s">
        <v>223</v>
      </c>
      <c r="K12" s="70">
        <v>36.925087461280633</v>
      </c>
    </row>
    <row r="13" spans="1:11" s="10" customFormat="1" x14ac:dyDescent="0.2">
      <c r="A13" s="160" t="s">
        <v>204</v>
      </c>
      <c r="B13" s="92" t="s">
        <v>247</v>
      </c>
      <c r="C13" s="70">
        <v>554.52815725973346</v>
      </c>
      <c r="D13" s="70">
        <v>837.50407100588757</v>
      </c>
      <c r="E13" s="70">
        <v>2467.4356082198992</v>
      </c>
      <c r="F13" s="70">
        <v>1406.3693636376931</v>
      </c>
      <c r="G13" s="70">
        <v>472.76314529697135</v>
      </c>
      <c r="H13" s="70">
        <v>672.24517358594858</v>
      </c>
      <c r="I13" s="93" t="s">
        <v>223</v>
      </c>
      <c r="J13" s="93" t="s">
        <v>223</v>
      </c>
      <c r="K13" s="70">
        <v>1107.3569127358292</v>
      </c>
    </row>
    <row r="14" spans="1:11" s="10" customFormat="1" x14ac:dyDescent="0.2">
      <c r="A14" s="160" t="s">
        <v>205</v>
      </c>
      <c r="B14" s="92" t="s">
        <v>219</v>
      </c>
      <c r="C14" s="70">
        <v>32315.439988427246</v>
      </c>
      <c r="D14" s="218">
        <v>0</v>
      </c>
      <c r="E14" s="70">
        <v>22985.272195136065</v>
      </c>
      <c r="F14" s="70">
        <v>4092.4674001196022</v>
      </c>
      <c r="G14" s="70">
        <v>3851.9687291189193</v>
      </c>
      <c r="H14" s="70">
        <v>1638.8699471305026</v>
      </c>
      <c r="I14" s="93" t="s">
        <v>223</v>
      </c>
      <c r="J14" s="93" t="s">
        <v>223</v>
      </c>
      <c r="K14" s="70">
        <v>16702.650222328648</v>
      </c>
    </row>
    <row r="15" spans="1:11" s="10" customFormat="1" x14ac:dyDescent="0.2">
      <c r="A15" s="160" t="s">
        <v>206</v>
      </c>
      <c r="B15" s="92" t="s">
        <v>251</v>
      </c>
      <c r="C15" s="70">
        <v>489.58639308761616</v>
      </c>
      <c r="D15" s="70">
        <v>482.31721941007316</v>
      </c>
      <c r="E15" s="70">
        <v>889.44599571203821</v>
      </c>
      <c r="F15" s="70">
        <v>482.18020520415945</v>
      </c>
      <c r="G15" s="70">
        <v>1092.4992274955405</v>
      </c>
      <c r="H15" s="70">
        <v>1198.5637571582085</v>
      </c>
      <c r="I15" s="93" t="s">
        <v>223</v>
      </c>
      <c r="J15" s="93" t="s">
        <v>223</v>
      </c>
      <c r="K15" s="70">
        <v>655.41706088780359</v>
      </c>
    </row>
    <row r="16" spans="1:11" s="10" customFormat="1" x14ac:dyDescent="0.2">
      <c r="A16" s="160" t="s">
        <v>207</v>
      </c>
      <c r="B16" s="92" t="s">
        <v>251</v>
      </c>
      <c r="C16" s="70">
        <v>6130.0170594007795</v>
      </c>
      <c r="D16" s="70">
        <v>6437.1337221952372</v>
      </c>
      <c r="E16" s="70">
        <v>6105.5007465443041</v>
      </c>
      <c r="F16" s="70">
        <v>4053.6251015195658</v>
      </c>
      <c r="G16" s="70">
        <v>3922.0719374460791</v>
      </c>
      <c r="H16" s="70">
        <v>5313.5396088590132</v>
      </c>
      <c r="I16" s="93" t="s">
        <v>223</v>
      </c>
      <c r="J16" s="93" t="s">
        <v>223</v>
      </c>
      <c r="K16" s="70">
        <v>5897.1173954456817</v>
      </c>
    </row>
    <row r="17" spans="1:11" s="10" customFormat="1" x14ac:dyDescent="0.2">
      <c r="A17" s="160" t="s">
        <v>243</v>
      </c>
      <c r="B17" s="29" t="s">
        <v>217</v>
      </c>
      <c r="C17" s="70">
        <v>1127.6188164794119</v>
      </c>
      <c r="D17" s="70">
        <v>3547.3348103498683</v>
      </c>
      <c r="E17" s="70">
        <v>1622.4407332250432</v>
      </c>
      <c r="F17" s="70">
        <v>892.82777984048664</v>
      </c>
      <c r="G17" s="70">
        <v>1003.5538968831293</v>
      </c>
      <c r="H17" s="70">
        <v>1781.4049522192931</v>
      </c>
      <c r="I17" s="93" t="s">
        <v>223</v>
      </c>
      <c r="J17" s="93" t="s">
        <v>223</v>
      </c>
      <c r="K17" s="70">
        <v>1867.384630812677</v>
      </c>
    </row>
    <row r="18" spans="1:11" s="10" customFormat="1" x14ac:dyDescent="0.2">
      <c r="A18" s="160" t="s">
        <v>210</v>
      </c>
      <c r="B18" s="29" t="s">
        <v>217</v>
      </c>
      <c r="C18" s="70">
        <v>338.28510173918124</v>
      </c>
      <c r="D18" s="218">
        <v>0</v>
      </c>
      <c r="E18" s="70">
        <v>2.797539263614349</v>
      </c>
      <c r="F18" s="70">
        <v>39.154165338532763</v>
      </c>
      <c r="G18" s="70">
        <v>15.034284762631174</v>
      </c>
      <c r="H18" s="70">
        <v>3.7722648706215303</v>
      </c>
      <c r="I18" s="93" t="s">
        <v>223</v>
      </c>
      <c r="J18" s="93" t="s">
        <v>223</v>
      </c>
      <c r="K18" s="70">
        <v>120.13848184906725</v>
      </c>
    </row>
    <row r="19" spans="1:11" s="10" customFormat="1" x14ac:dyDescent="0.2">
      <c r="A19" s="160" t="s">
        <v>211</v>
      </c>
      <c r="B19" s="29" t="s">
        <v>217</v>
      </c>
      <c r="C19" s="70">
        <v>2844.4638377974161</v>
      </c>
      <c r="D19" s="70">
        <v>2464.117304669051</v>
      </c>
      <c r="E19" s="70">
        <v>1549.372311829987</v>
      </c>
      <c r="F19" s="70">
        <v>1497.4802347760667</v>
      </c>
      <c r="G19" s="70">
        <v>1784.3184041153861</v>
      </c>
      <c r="H19" s="70">
        <v>4494.9262529631278</v>
      </c>
      <c r="I19" s="93" t="s">
        <v>223</v>
      </c>
      <c r="J19" s="93" t="s">
        <v>223</v>
      </c>
      <c r="K19" s="70">
        <v>2443.5222839479015</v>
      </c>
    </row>
    <row r="20" spans="1:11" s="10" customFormat="1" x14ac:dyDescent="0.2">
      <c r="A20" s="160" t="s">
        <v>212</v>
      </c>
      <c r="B20" s="29" t="s">
        <v>217</v>
      </c>
      <c r="C20" s="70">
        <v>1715.825067141493</v>
      </c>
      <c r="D20" s="70">
        <v>958.14523533941713</v>
      </c>
      <c r="E20" s="70">
        <v>1579.2086070978553</v>
      </c>
      <c r="F20" s="70">
        <v>664.78975183327725</v>
      </c>
      <c r="G20" s="70">
        <v>2037.9995522949407</v>
      </c>
      <c r="H20" s="70">
        <v>1321.3089872964251</v>
      </c>
      <c r="I20" s="93" t="s">
        <v>223</v>
      </c>
      <c r="J20" s="93" t="s">
        <v>223</v>
      </c>
      <c r="K20" s="70">
        <v>1412.5162185415238</v>
      </c>
    </row>
    <row r="21" spans="1:11" s="10" customFormat="1" x14ac:dyDescent="0.2">
      <c r="A21" s="160" t="s">
        <v>213</v>
      </c>
      <c r="B21" s="29" t="s">
        <v>217</v>
      </c>
      <c r="C21" s="70">
        <v>3475.677026797352</v>
      </c>
      <c r="D21" s="70">
        <v>1620.7462423012246</v>
      </c>
      <c r="E21" s="70">
        <v>2626.1420782125547</v>
      </c>
      <c r="F21" s="70">
        <v>2621.3172850105375</v>
      </c>
      <c r="G21" s="70">
        <v>4935.9784913659523</v>
      </c>
      <c r="H21" s="70">
        <v>2910.7877274670568</v>
      </c>
      <c r="I21" s="93" t="s">
        <v>223</v>
      </c>
      <c r="J21" s="93" t="s">
        <v>223</v>
      </c>
      <c r="K21" s="70">
        <v>2796.0588947310889</v>
      </c>
    </row>
    <row r="22" spans="1:11" s="10" customFormat="1" x14ac:dyDescent="0.2">
      <c r="A22" s="215" t="s">
        <v>214</v>
      </c>
      <c r="B22" s="221" t="s">
        <v>221</v>
      </c>
      <c r="C22" s="187">
        <v>4648.3361538964655</v>
      </c>
      <c r="D22" s="187">
        <v>0</v>
      </c>
      <c r="E22" s="187">
        <v>4192.3833402355112</v>
      </c>
      <c r="F22" s="187">
        <v>5304.7017044442428</v>
      </c>
      <c r="G22" s="187">
        <v>4111.9796183505359</v>
      </c>
      <c r="H22" s="187">
        <v>4644.7378126466801</v>
      </c>
      <c r="I22" s="186" t="s">
        <v>223</v>
      </c>
      <c r="J22" s="186" t="s">
        <v>223</v>
      </c>
      <c r="K22" s="187">
        <v>3402.8041937273838</v>
      </c>
    </row>
    <row r="23" spans="1:11" x14ac:dyDescent="0.2">
      <c r="A23" s="171"/>
      <c r="B23" s="171"/>
      <c r="C23" s="35"/>
      <c r="D23" s="35"/>
      <c r="E23" s="35"/>
      <c r="F23" s="35"/>
      <c r="G23" s="35"/>
      <c r="H23" s="35"/>
      <c r="I23" s="35"/>
      <c r="J23" s="35"/>
      <c r="K23" s="35"/>
    </row>
    <row r="24" spans="1:11" x14ac:dyDescent="0.2">
      <c r="A24" s="30" t="s">
        <v>252</v>
      </c>
      <c r="B24" s="171"/>
      <c r="C24" s="35"/>
      <c r="D24" s="35"/>
      <c r="E24" s="35"/>
      <c r="F24" s="35"/>
      <c r="G24" s="35"/>
      <c r="H24" s="35"/>
      <c r="I24" s="35"/>
      <c r="J24" s="35"/>
      <c r="K24" s="35"/>
    </row>
    <row r="25" spans="1:11" x14ac:dyDescent="0.2">
      <c r="A25" s="303" t="s">
        <v>575</v>
      </c>
      <c r="B25" s="176"/>
      <c r="C25" s="180"/>
      <c r="D25" s="180"/>
      <c r="E25" s="180"/>
      <c r="F25" s="180"/>
      <c r="G25" s="180"/>
      <c r="H25" s="180"/>
      <c r="I25" s="180"/>
      <c r="J25" s="180"/>
      <c r="K25" s="180"/>
    </row>
    <row r="26" spans="1:11" x14ac:dyDescent="0.2">
      <c r="A26" s="343" t="s">
        <v>343</v>
      </c>
      <c r="B26" s="343"/>
      <c r="C26" s="343"/>
      <c r="D26" s="343"/>
      <c r="E26" s="343"/>
      <c r="F26" s="343"/>
      <c r="G26" s="343"/>
      <c r="H26" s="343"/>
      <c r="I26" s="343"/>
      <c r="J26" s="343"/>
      <c r="K26" s="343"/>
    </row>
    <row r="27" spans="1:11" x14ac:dyDescent="0.2">
      <c r="A27" s="343" t="s">
        <v>344</v>
      </c>
      <c r="B27" s="343"/>
      <c r="C27" s="343"/>
      <c r="D27" s="343"/>
      <c r="E27" s="343"/>
      <c r="F27" s="343"/>
      <c r="G27" s="343"/>
      <c r="H27" s="343"/>
      <c r="I27" s="343"/>
      <c r="J27" s="343"/>
      <c r="K27" s="343"/>
    </row>
    <row r="28" spans="1:11" x14ac:dyDescent="0.2">
      <c r="A28" s="30" t="s">
        <v>13</v>
      </c>
      <c r="B28" s="30"/>
      <c r="C28" s="89"/>
      <c r="D28" s="48"/>
      <c r="E28" s="48"/>
      <c r="F28" s="48"/>
      <c r="G28" s="49"/>
      <c r="H28" s="49"/>
      <c r="I28" s="49"/>
      <c r="J28" s="49"/>
      <c r="K28" s="180"/>
    </row>
    <row r="29" spans="1:11" x14ac:dyDescent="0.2">
      <c r="A29" s="30" t="s">
        <v>463</v>
      </c>
      <c r="B29" s="30"/>
      <c r="C29" s="89"/>
      <c r="D29" s="49"/>
      <c r="E29" s="49"/>
      <c r="F29" s="49"/>
      <c r="G29" s="49"/>
      <c r="H29" s="49"/>
      <c r="I29" s="49"/>
      <c r="J29" s="49"/>
      <c r="K29" s="180"/>
    </row>
    <row r="30" spans="1:11" x14ac:dyDescent="0.2">
      <c r="A30" s="30" t="s">
        <v>327</v>
      </c>
      <c r="B30" s="49"/>
      <c r="C30" s="89"/>
      <c r="D30" s="49"/>
      <c r="E30" s="49"/>
      <c r="F30" s="49"/>
      <c r="G30" s="49"/>
      <c r="H30" s="49"/>
      <c r="I30" s="49"/>
      <c r="J30" s="49"/>
      <c r="K30" s="180"/>
    </row>
    <row r="31" spans="1:11" x14ac:dyDescent="0.2">
      <c r="A31" s="30" t="s">
        <v>14</v>
      </c>
      <c r="B31" s="49"/>
      <c r="C31" s="89"/>
      <c r="D31" s="49"/>
      <c r="E31" s="49"/>
      <c r="F31" s="49"/>
      <c r="G31" s="49"/>
      <c r="H31" s="49"/>
      <c r="I31" s="49"/>
      <c r="J31" s="49"/>
      <c r="K31" s="180"/>
    </row>
    <row r="32" spans="1:11" x14ac:dyDescent="0.2">
      <c r="A32" s="30" t="s">
        <v>15</v>
      </c>
      <c r="B32" s="49"/>
      <c r="C32" s="89"/>
      <c r="D32" s="49"/>
      <c r="E32" s="49"/>
      <c r="F32" s="49"/>
      <c r="G32" s="49"/>
      <c r="H32" s="49"/>
      <c r="I32" s="49"/>
      <c r="J32" s="49"/>
      <c r="K32" s="180"/>
    </row>
    <row r="33" spans="1:11" x14ac:dyDescent="0.2">
      <c r="A33" s="30" t="s">
        <v>318</v>
      </c>
      <c r="B33" s="49"/>
      <c r="C33" s="89"/>
      <c r="D33" s="49"/>
      <c r="E33" s="49"/>
      <c r="F33" s="49"/>
      <c r="G33" s="49"/>
      <c r="H33" s="49"/>
      <c r="I33" s="49"/>
      <c r="J33" s="49"/>
      <c r="K33" s="180"/>
    </row>
    <row r="34" spans="1:11" x14ac:dyDescent="0.2">
      <c r="A34" s="303" t="s">
        <v>595</v>
      </c>
      <c r="B34" s="49"/>
      <c r="C34" s="89"/>
      <c r="D34" s="49"/>
      <c r="E34" s="49"/>
      <c r="F34" s="49"/>
      <c r="G34" s="49"/>
      <c r="H34" s="49"/>
      <c r="I34" s="49"/>
      <c r="J34" s="49"/>
      <c r="K34" s="180"/>
    </row>
    <row r="35" spans="1:11" x14ac:dyDescent="0.2">
      <c r="A35" s="30" t="s">
        <v>317</v>
      </c>
      <c r="B35" s="49"/>
      <c r="C35" s="89"/>
      <c r="D35" s="49"/>
      <c r="E35" s="49"/>
      <c r="F35" s="49"/>
      <c r="G35" s="49"/>
      <c r="H35" s="49"/>
      <c r="I35" s="49"/>
      <c r="J35" s="49"/>
      <c r="K35" s="180"/>
    </row>
    <row r="36" spans="1:11" x14ac:dyDescent="0.2">
      <c r="A36" s="213"/>
      <c r="B36" s="171"/>
      <c r="C36" s="35"/>
      <c r="D36" s="35"/>
      <c r="E36" s="35"/>
      <c r="F36" s="35"/>
      <c r="G36" s="35"/>
      <c r="H36" s="35"/>
      <c r="I36" s="35"/>
      <c r="J36" s="35"/>
      <c r="K36" s="35"/>
    </row>
    <row r="37" spans="1:11" x14ac:dyDescent="0.2">
      <c r="A37" s="162" t="s">
        <v>7</v>
      </c>
    </row>
    <row r="38" spans="1:11" x14ac:dyDescent="0.2">
      <c r="A38" s="50" t="s">
        <v>8</v>
      </c>
    </row>
    <row r="42" spans="1:11" x14ac:dyDescent="0.2">
      <c r="A42" s="95"/>
    </row>
  </sheetData>
  <mergeCells count="4">
    <mergeCell ref="C4:K4"/>
    <mergeCell ref="A26:K26"/>
    <mergeCell ref="A27:K27"/>
    <mergeCell ref="A1:K1"/>
  </mergeCells>
  <phoneticPr fontId="2" type="noConversion"/>
  <pageMargins left="0.42" right="0.36" top="1" bottom="0.55000000000000004" header="0.5" footer="0.5"/>
  <pageSetup paperSize="9" scale="75"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indexed="42"/>
  </sheetPr>
  <dimension ref="A1:B37"/>
  <sheetViews>
    <sheetView workbookViewId="0">
      <selection activeCell="A2" sqref="A2"/>
    </sheetView>
  </sheetViews>
  <sheetFormatPr defaultRowHeight="12.75" x14ac:dyDescent="0.2"/>
  <cols>
    <col min="1" max="1" width="10.5703125" style="127" customWidth="1"/>
    <col min="2" max="2" width="111.140625" style="127" customWidth="1"/>
    <col min="3" max="16384" width="9.140625" style="127"/>
  </cols>
  <sheetData>
    <row r="1" spans="1:2" ht="20.25" x14ac:dyDescent="0.3">
      <c r="A1" s="143" t="s">
        <v>543</v>
      </c>
    </row>
    <row r="3" spans="1:2" x14ac:dyDescent="0.2">
      <c r="A3" s="138" t="s">
        <v>60</v>
      </c>
      <c r="B3" s="138" t="s">
        <v>408</v>
      </c>
    </row>
    <row r="4" spans="1:2" x14ac:dyDescent="0.2">
      <c r="A4" s="149" t="s">
        <v>359</v>
      </c>
      <c r="B4" s="140" t="s">
        <v>515</v>
      </c>
    </row>
    <row r="5" spans="1:2" x14ac:dyDescent="0.2">
      <c r="A5" s="149" t="s">
        <v>360</v>
      </c>
      <c r="B5" s="140" t="s">
        <v>516</v>
      </c>
    </row>
    <row r="6" spans="1:2" x14ac:dyDescent="0.2">
      <c r="A6" s="149" t="s">
        <v>361</v>
      </c>
      <c r="B6" s="140" t="s">
        <v>517</v>
      </c>
    </row>
    <row r="7" spans="1:2" x14ac:dyDescent="0.2">
      <c r="A7" s="149" t="s">
        <v>362</v>
      </c>
      <c r="B7" s="140" t="s">
        <v>518</v>
      </c>
    </row>
    <row r="8" spans="1:2" x14ac:dyDescent="0.2">
      <c r="A8" s="149" t="s">
        <v>363</v>
      </c>
      <c r="B8" s="140" t="s">
        <v>519</v>
      </c>
    </row>
    <row r="9" spans="1:2" x14ac:dyDescent="0.2">
      <c r="A9" s="149" t="s">
        <v>384</v>
      </c>
      <c r="B9" s="140" t="s">
        <v>520</v>
      </c>
    </row>
    <row r="10" spans="1:2" x14ac:dyDescent="0.2">
      <c r="A10" s="149" t="s">
        <v>385</v>
      </c>
      <c r="B10" s="140" t="s">
        <v>521</v>
      </c>
    </row>
    <row r="11" spans="1:2" x14ac:dyDescent="0.2">
      <c r="A11" s="149" t="s">
        <v>386</v>
      </c>
      <c r="B11" s="140" t="s">
        <v>522</v>
      </c>
    </row>
    <row r="12" spans="1:2" x14ac:dyDescent="0.2">
      <c r="A12" s="149" t="s">
        <v>387</v>
      </c>
      <c r="B12" s="140" t="s">
        <v>523</v>
      </c>
    </row>
    <row r="13" spans="1:2" x14ac:dyDescent="0.2">
      <c r="A13" s="149" t="s">
        <v>388</v>
      </c>
      <c r="B13" s="140" t="s">
        <v>524</v>
      </c>
    </row>
    <row r="14" spans="1:2" x14ac:dyDescent="0.2">
      <c r="A14" s="149" t="s">
        <v>389</v>
      </c>
      <c r="B14" s="140" t="s">
        <v>525</v>
      </c>
    </row>
    <row r="15" spans="1:2" x14ac:dyDescent="0.2">
      <c r="A15" s="149" t="s">
        <v>390</v>
      </c>
      <c r="B15" s="140" t="s">
        <v>526</v>
      </c>
    </row>
    <row r="16" spans="1:2" x14ac:dyDescent="0.2">
      <c r="A16" s="149" t="s">
        <v>391</v>
      </c>
      <c r="B16" s="140" t="s">
        <v>527</v>
      </c>
    </row>
    <row r="17" spans="1:2" x14ac:dyDescent="0.2">
      <c r="A17" s="149" t="s">
        <v>392</v>
      </c>
      <c r="B17" s="140" t="s">
        <v>528</v>
      </c>
    </row>
    <row r="18" spans="1:2" x14ac:dyDescent="0.2">
      <c r="A18" s="149" t="s">
        <v>393</v>
      </c>
      <c r="B18" s="140" t="s">
        <v>529</v>
      </c>
    </row>
    <row r="19" spans="1:2" x14ac:dyDescent="0.2">
      <c r="A19" s="149" t="s">
        <v>394</v>
      </c>
      <c r="B19" s="140" t="s">
        <v>530</v>
      </c>
    </row>
    <row r="20" spans="1:2" x14ac:dyDescent="0.2">
      <c r="A20" s="149" t="s">
        <v>395</v>
      </c>
      <c r="B20" s="140" t="s">
        <v>531</v>
      </c>
    </row>
    <row r="21" spans="1:2" x14ac:dyDescent="0.2">
      <c r="A21" s="149" t="s">
        <v>396</v>
      </c>
      <c r="B21" s="140" t="s">
        <v>532</v>
      </c>
    </row>
    <row r="22" spans="1:2" x14ac:dyDescent="0.2">
      <c r="A22" s="149" t="s">
        <v>397</v>
      </c>
      <c r="B22" s="140" t="s">
        <v>533</v>
      </c>
    </row>
    <row r="23" spans="1:2" x14ac:dyDescent="0.2">
      <c r="A23" s="149" t="s">
        <v>398</v>
      </c>
      <c r="B23" s="140" t="s">
        <v>534</v>
      </c>
    </row>
    <row r="24" spans="1:2" x14ac:dyDescent="0.2">
      <c r="A24" s="149" t="s">
        <v>399</v>
      </c>
      <c r="B24" s="140" t="s">
        <v>535</v>
      </c>
    </row>
    <row r="25" spans="1:2" x14ac:dyDescent="0.2">
      <c r="A25" s="149" t="s">
        <v>400</v>
      </c>
      <c r="B25" s="140" t="s">
        <v>536</v>
      </c>
    </row>
    <row r="26" spans="1:2" x14ac:dyDescent="0.2">
      <c r="A26" s="149" t="s">
        <v>401</v>
      </c>
      <c r="B26" s="140" t="s">
        <v>537</v>
      </c>
    </row>
    <row r="27" spans="1:2" x14ac:dyDescent="0.2">
      <c r="A27" s="149" t="s">
        <v>402</v>
      </c>
      <c r="B27" s="140" t="s">
        <v>538</v>
      </c>
    </row>
    <row r="28" spans="1:2" x14ac:dyDescent="0.2">
      <c r="A28" s="149" t="s">
        <v>403</v>
      </c>
      <c r="B28" s="140" t="s">
        <v>539</v>
      </c>
    </row>
    <row r="29" spans="1:2" x14ac:dyDescent="0.2">
      <c r="A29" s="149" t="s">
        <v>404</v>
      </c>
      <c r="B29" s="140" t="s">
        <v>540</v>
      </c>
    </row>
    <row r="30" spans="1:2" x14ac:dyDescent="0.2">
      <c r="A30" s="149" t="s">
        <v>405</v>
      </c>
      <c r="B30" s="140" t="s">
        <v>541</v>
      </c>
    </row>
    <row r="31" spans="1:2" x14ac:dyDescent="0.2">
      <c r="A31" s="149" t="s">
        <v>406</v>
      </c>
      <c r="B31" s="140" t="s">
        <v>542</v>
      </c>
    </row>
    <row r="33" spans="1:2" ht="18" x14ac:dyDescent="0.2">
      <c r="A33" s="142" t="s">
        <v>64</v>
      </c>
      <c r="B33" s="141"/>
    </row>
    <row r="34" spans="1:2" x14ac:dyDescent="0.2">
      <c r="A34" s="139" t="s">
        <v>223</v>
      </c>
      <c r="B34" s="139" t="s">
        <v>61</v>
      </c>
    </row>
    <row r="35" spans="1:2" x14ac:dyDescent="0.2">
      <c r="A35" s="233" t="s">
        <v>62</v>
      </c>
      <c r="B35" s="139" t="s">
        <v>63</v>
      </c>
    </row>
    <row r="36" spans="1:2" x14ac:dyDescent="0.2">
      <c r="A36" s="127" t="s">
        <v>478</v>
      </c>
      <c r="B36" s="127" t="s">
        <v>501</v>
      </c>
    </row>
    <row r="37" spans="1:2" x14ac:dyDescent="0.2">
      <c r="A37" s="127" t="s">
        <v>479</v>
      </c>
      <c r="B37" s="127" t="s">
        <v>502</v>
      </c>
    </row>
  </sheetData>
  <phoneticPr fontId="2" type="noConversion"/>
  <hyperlinks>
    <hyperlink ref="A4" location="'A1'!A1" display="A1"/>
    <hyperlink ref="A5" location="'A2'!A1" display="A2"/>
    <hyperlink ref="A6" location="'A3'!A1" display="A3"/>
    <hyperlink ref="A7" location="'A4'!A1" display="A4"/>
    <hyperlink ref="A8" location="'A5'!A1" display="A5"/>
    <hyperlink ref="A9" location="'A6'!A1" display="A6"/>
    <hyperlink ref="A10" location="'A7'!A1" display="A7"/>
    <hyperlink ref="A11" location="'A8'!A1" display="A8"/>
    <hyperlink ref="A12" location="'A9'!A1" display="A9"/>
    <hyperlink ref="A13" location="'A10'!A1" display="A10"/>
    <hyperlink ref="A14" location="'A11'!A1" display="A11"/>
    <hyperlink ref="A15" location="'A12'!A1" display="A12"/>
    <hyperlink ref="A16" location="'A13'!A1" display="A13"/>
    <hyperlink ref="A17" location="'A14'!A1" display="A14"/>
    <hyperlink ref="A18" location="'A15'!A1" display="A15"/>
    <hyperlink ref="A19" location="'A16'!A1" display="A16"/>
    <hyperlink ref="A20" location="'A17'!A1" display="A17"/>
    <hyperlink ref="A21" location="'A18'!A1" display="A18"/>
    <hyperlink ref="A22" location="'A19'!A1" display="A19"/>
    <hyperlink ref="A23" location="'A20'!A1" display="A20"/>
    <hyperlink ref="A24" location="'A21'!A1" display="A21"/>
    <hyperlink ref="A25" location="'A22'!A1" display="A22"/>
    <hyperlink ref="A26" location="'A23'!A1" display="A23"/>
    <hyperlink ref="A27" location="'A24'!A1" display="A24"/>
    <hyperlink ref="A28" location="'A25'!A1" display="A25"/>
    <hyperlink ref="A29" location="'A26'!A1" display="A26"/>
    <hyperlink ref="A30" location="'A27'!A1" display="A27"/>
    <hyperlink ref="A31" location="'A28'!A1" display="A28"/>
  </hyperlinks>
  <pageMargins left="0.53" right="0.61" top="0.98425196850393704" bottom="0.98425196850393704" header="0.51181102362204722" footer="0.51181102362204722"/>
  <pageSetup paperSize="9" scale="75" orientation="portrait"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8"/>
  <sheetViews>
    <sheetView workbookViewId="0">
      <selection activeCell="A2" sqref="A2"/>
    </sheetView>
  </sheetViews>
  <sheetFormatPr defaultRowHeight="12.75" x14ac:dyDescent="0.2"/>
  <cols>
    <col min="1" max="1" width="35.7109375" customWidth="1"/>
    <col min="2" max="2" width="12.7109375" customWidth="1"/>
    <col min="3" max="13" width="8.7109375" customWidth="1"/>
  </cols>
  <sheetData>
    <row r="1" spans="1:11" ht="30" customHeight="1" x14ac:dyDescent="0.2">
      <c r="A1" s="356" t="s">
        <v>571</v>
      </c>
      <c r="B1" s="356"/>
      <c r="C1" s="356"/>
      <c r="D1" s="356"/>
      <c r="E1" s="356"/>
      <c r="F1" s="356"/>
      <c r="G1" s="356"/>
      <c r="H1" s="356"/>
      <c r="I1" s="356"/>
      <c r="J1" s="356"/>
      <c r="K1" s="356"/>
    </row>
    <row r="2" spans="1:11" x14ac:dyDescent="0.2">
      <c r="A2" s="176"/>
      <c r="B2" s="49"/>
      <c r="C2" s="49"/>
      <c r="D2" s="49"/>
      <c r="E2" s="49"/>
      <c r="F2" s="49"/>
      <c r="G2" s="49"/>
      <c r="H2" s="49"/>
      <c r="I2" s="49"/>
      <c r="J2" s="49"/>
      <c r="K2" s="49"/>
    </row>
    <row r="3" spans="1:11" x14ac:dyDescent="0.2">
      <c r="A3" s="190"/>
      <c r="B3" s="222"/>
      <c r="C3" s="79" t="s">
        <v>106</v>
      </c>
      <c r="D3" s="79" t="s">
        <v>254</v>
      </c>
      <c r="E3" s="79" t="s">
        <v>255</v>
      </c>
      <c r="F3" s="79" t="s">
        <v>123</v>
      </c>
      <c r="G3" s="79" t="s">
        <v>122</v>
      </c>
      <c r="H3" s="79" t="s">
        <v>256</v>
      </c>
      <c r="I3" s="79" t="s">
        <v>125</v>
      </c>
      <c r="J3" s="79" t="s">
        <v>124</v>
      </c>
      <c r="K3" s="79" t="s">
        <v>257</v>
      </c>
    </row>
    <row r="4" spans="1:11" ht="18" customHeight="1" x14ac:dyDescent="0.2">
      <c r="A4" s="90" t="s">
        <v>314</v>
      </c>
      <c r="B4" s="184" t="s">
        <v>432</v>
      </c>
      <c r="C4" s="344" t="s">
        <v>17</v>
      </c>
      <c r="D4" s="344"/>
      <c r="E4" s="344"/>
      <c r="F4" s="344"/>
      <c r="G4" s="344"/>
      <c r="H4" s="344"/>
      <c r="I4" s="344"/>
      <c r="J4" s="344"/>
      <c r="K4" s="344"/>
    </row>
    <row r="5" spans="1:11" x14ac:dyDescent="0.2">
      <c r="A5" s="160" t="s">
        <v>241</v>
      </c>
      <c r="B5" s="29" t="s">
        <v>217</v>
      </c>
      <c r="C5" s="93">
        <v>176.02654814369606</v>
      </c>
      <c r="D5" s="93">
        <v>1814.8647484191247</v>
      </c>
      <c r="E5" s="93">
        <v>820.57265047198132</v>
      </c>
      <c r="F5" s="93">
        <v>216.35590366467176</v>
      </c>
      <c r="G5" s="93">
        <v>638.40618597207504</v>
      </c>
      <c r="H5" s="93">
        <v>230.62427784395257</v>
      </c>
      <c r="I5" s="93" t="s">
        <v>223</v>
      </c>
      <c r="J5" s="93">
        <v>0</v>
      </c>
      <c r="K5" s="70">
        <v>642.28167776907242</v>
      </c>
    </row>
    <row r="6" spans="1:11" x14ac:dyDescent="0.2">
      <c r="A6" s="160" t="s">
        <v>190</v>
      </c>
      <c r="B6" s="29" t="s">
        <v>217</v>
      </c>
      <c r="C6" s="93">
        <v>490.28007551334008</v>
      </c>
      <c r="D6" s="93">
        <v>838.13114250584579</v>
      </c>
      <c r="E6" s="93">
        <v>224.33285139181427</v>
      </c>
      <c r="F6" s="93">
        <v>708.84868491330258</v>
      </c>
      <c r="G6" s="93">
        <v>612.43927101651343</v>
      </c>
      <c r="H6" s="93">
        <v>485.80565492663391</v>
      </c>
      <c r="I6" s="93" t="s">
        <v>223</v>
      </c>
      <c r="J6" s="93">
        <v>205.87302686828497</v>
      </c>
      <c r="K6" s="70">
        <v>479.63800182539808</v>
      </c>
    </row>
    <row r="7" spans="1:11" x14ac:dyDescent="0.2">
      <c r="A7" s="160" t="s">
        <v>102</v>
      </c>
      <c r="B7" s="29" t="s">
        <v>217</v>
      </c>
      <c r="C7" s="93">
        <v>1076.2855064905691</v>
      </c>
      <c r="D7" s="93">
        <v>1078.5239913032474</v>
      </c>
      <c r="E7" s="93">
        <v>379.45779974589436</v>
      </c>
      <c r="F7" s="93">
        <v>584.77738884403334</v>
      </c>
      <c r="G7" s="93">
        <v>1250.6958248048506</v>
      </c>
      <c r="H7" s="93">
        <v>1359.4442899918824</v>
      </c>
      <c r="I7" s="93" t="s">
        <v>223</v>
      </c>
      <c r="J7" s="93">
        <v>533.91528404079838</v>
      </c>
      <c r="K7" s="70">
        <v>841.01003465402346</v>
      </c>
    </row>
    <row r="8" spans="1:11" x14ac:dyDescent="0.2">
      <c r="A8" s="160" t="s">
        <v>192</v>
      </c>
      <c r="B8" s="29" t="s">
        <v>217</v>
      </c>
      <c r="C8" s="93">
        <v>5100.2583551395965</v>
      </c>
      <c r="D8" s="93">
        <v>15302.53416132508</v>
      </c>
      <c r="E8" s="93">
        <v>7575.8719815620716</v>
      </c>
      <c r="F8" s="93">
        <v>11929.548794674207</v>
      </c>
      <c r="G8" s="93">
        <v>10578.215885818281</v>
      </c>
      <c r="H8" s="93">
        <v>5584.3552345425214</v>
      </c>
      <c r="I8" s="93" t="s">
        <v>223</v>
      </c>
      <c r="J8" s="93">
        <v>1413.2973158782099</v>
      </c>
      <c r="K8" s="70">
        <v>8312.5977709685612</v>
      </c>
    </row>
    <row r="9" spans="1:11" x14ac:dyDescent="0.2">
      <c r="A9" s="160" t="s">
        <v>242</v>
      </c>
      <c r="B9" s="29" t="s">
        <v>217</v>
      </c>
      <c r="C9" s="93">
        <v>151.78479037881971</v>
      </c>
      <c r="D9" s="93">
        <v>48.956459407425456</v>
      </c>
      <c r="E9" s="93">
        <v>356.58180205813397</v>
      </c>
      <c r="F9" s="93">
        <v>331.66491361154078</v>
      </c>
      <c r="G9" s="93">
        <v>1326.8436400867554</v>
      </c>
      <c r="H9" s="93">
        <v>299.1384957379783</v>
      </c>
      <c r="I9" s="93" t="s">
        <v>223</v>
      </c>
      <c r="J9" s="93">
        <v>555.03775416383667</v>
      </c>
      <c r="K9" s="70">
        <v>359.68240719005956</v>
      </c>
    </row>
    <row r="10" spans="1:11" x14ac:dyDescent="0.2">
      <c r="A10" s="160" t="s">
        <v>195</v>
      </c>
      <c r="B10" s="29" t="s">
        <v>217</v>
      </c>
      <c r="C10" s="93">
        <v>5867.9163634442284</v>
      </c>
      <c r="D10" s="93">
        <v>7951.8709822070223</v>
      </c>
      <c r="E10" s="93">
        <v>4842.1586356907274</v>
      </c>
      <c r="F10" s="93">
        <v>5060.8101814904912</v>
      </c>
      <c r="G10" s="93">
        <v>6889.7243347611011</v>
      </c>
      <c r="H10" s="93">
        <v>4890.3809995587135</v>
      </c>
      <c r="I10" s="93" t="s">
        <v>223</v>
      </c>
      <c r="J10" s="93">
        <v>3536.6096687368131</v>
      </c>
      <c r="K10" s="70">
        <v>5689.9935742241933</v>
      </c>
    </row>
    <row r="11" spans="1:11" x14ac:dyDescent="0.2">
      <c r="A11" s="160" t="s">
        <v>196</v>
      </c>
      <c r="B11" s="92" t="s">
        <v>218</v>
      </c>
      <c r="C11" s="93">
        <v>9.3016719834208548</v>
      </c>
      <c r="D11" s="218">
        <v>0</v>
      </c>
      <c r="E11" s="93">
        <v>1.6778421847401213</v>
      </c>
      <c r="F11" s="93">
        <v>1.7189443615468427</v>
      </c>
      <c r="G11" s="93">
        <v>46.163466045615131</v>
      </c>
      <c r="H11" s="93">
        <v>18.35997177927138</v>
      </c>
      <c r="I11" s="93" t="s">
        <v>223</v>
      </c>
      <c r="J11" s="93">
        <v>0</v>
      </c>
      <c r="K11" s="70">
        <v>8.9508322548214565</v>
      </c>
    </row>
    <row r="12" spans="1:11" x14ac:dyDescent="0.2">
      <c r="A12" s="160" t="s">
        <v>246</v>
      </c>
      <c r="B12" s="92" t="s">
        <v>247</v>
      </c>
      <c r="C12" s="93">
        <v>106.04723546818741</v>
      </c>
      <c r="D12" s="218">
        <v>0</v>
      </c>
      <c r="E12" s="93">
        <v>79.019124320291496</v>
      </c>
      <c r="F12" s="93">
        <v>41.498596247578419</v>
      </c>
      <c r="G12" s="93">
        <v>550.41780145728524</v>
      </c>
      <c r="H12" s="93">
        <v>0</v>
      </c>
      <c r="I12" s="93" t="s">
        <v>223</v>
      </c>
      <c r="J12" s="93">
        <v>0</v>
      </c>
      <c r="K12" s="70">
        <v>106.06415651329741</v>
      </c>
    </row>
    <row r="13" spans="1:11" x14ac:dyDescent="0.2">
      <c r="A13" s="160" t="s">
        <v>204</v>
      </c>
      <c r="B13" s="92" t="s">
        <v>247</v>
      </c>
      <c r="C13" s="93">
        <v>483.62319362137634</v>
      </c>
      <c r="D13" s="93">
        <v>1132.9412271632275</v>
      </c>
      <c r="E13" s="93">
        <v>802.19569687031026</v>
      </c>
      <c r="F13" s="93">
        <v>1503.9663867314573</v>
      </c>
      <c r="G13" s="93">
        <v>209.06982562322239</v>
      </c>
      <c r="H13" s="93">
        <v>480.89999862764756</v>
      </c>
      <c r="I13" s="93" t="s">
        <v>223</v>
      </c>
      <c r="J13" s="93">
        <v>6.8568320082830105</v>
      </c>
      <c r="K13" s="70">
        <v>716.36220639485975</v>
      </c>
    </row>
    <row r="14" spans="1:11" x14ac:dyDescent="0.2">
      <c r="A14" s="160" t="s">
        <v>205</v>
      </c>
      <c r="B14" s="92" t="s">
        <v>219</v>
      </c>
      <c r="C14" s="93">
        <v>35530.989854216758</v>
      </c>
      <c r="D14" s="218">
        <v>0</v>
      </c>
      <c r="E14" s="93">
        <v>9488.4267217633769</v>
      </c>
      <c r="F14" s="93">
        <v>47.577174055102326</v>
      </c>
      <c r="G14" s="93">
        <v>3792.712512060381</v>
      </c>
      <c r="H14" s="93">
        <v>4049.0180670987552</v>
      </c>
      <c r="I14" s="93" t="s">
        <v>223</v>
      </c>
      <c r="J14" s="93">
        <v>0</v>
      </c>
      <c r="K14" s="70">
        <v>12081.237738055201</v>
      </c>
    </row>
    <row r="15" spans="1:11" x14ac:dyDescent="0.2">
      <c r="A15" s="160" t="s">
        <v>206</v>
      </c>
      <c r="B15" s="92" t="s">
        <v>251</v>
      </c>
      <c r="C15" s="93">
        <v>692.224246999294</v>
      </c>
      <c r="D15" s="93">
        <v>1088.90096419569</v>
      </c>
      <c r="E15" s="93">
        <v>965.06733659392512</v>
      </c>
      <c r="F15" s="93">
        <v>396.70149609328251</v>
      </c>
      <c r="G15" s="93">
        <v>1787.9718735958884</v>
      </c>
      <c r="H15" s="93">
        <v>847.36641137014396</v>
      </c>
      <c r="I15" s="93" t="s">
        <v>223</v>
      </c>
      <c r="J15" s="93">
        <v>517.07685017585425</v>
      </c>
      <c r="K15" s="70">
        <v>912.28674882324458</v>
      </c>
    </row>
    <row r="16" spans="1:11" x14ac:dyDescent="0.2">
      <c r="A16" s="160" t="s">
        <v>207</v>
      </c>
      <c r="B16" s="92" t="s">
        <v>251</v>
      </c>
      <c r="C16" s="93">
        <v>10193.926940731588</v>
      </c>
      <c r="D16" s="93">
        <v>7942.2463556398798</v>
      </c>
      <c r="E16" s="93">
        <v>5459.9075558507893</v>
      </c>
      <c r="F16" s="93">
        <v>6333.4219360871884</v>
      </c>
      <c r="G16" s="93">
        <v>9074.7929132722948</v>
      </c>
      <c r="H16" s="93">
        <v>5739.9181241880478</v>
      </c>
      <c r="I16" s="93" t="s">
        <v>223</v>
      </c>
      <c r="J16" s="93">
        <v>3581.103486617445</v>
      </c>
      <c r="K16" s="70">
        <v>7319.5634248333072</v>
      </c>
    </row>
    <row r="17" spans="1:11" x14ac:dyDescent="0.2">
      <c r="A17" s="160" t="s">
        <v>243</v>
      </c>
      <c r="B17" s="29" t="s">
        <v>217</v>
      </c>
      <c r="C17" s="93">
        <v>1822.1235914987578</v>
      </c>
      <c r="D17" s="93">
        <v>4879.0039389726353</v>
      </c>
      <c r="E17" s="93">
        <v>1830.7657017078902</v>
      </c>
      <c r="F17" s="93">
        <v>1421.9401989982775</v>
      </c>
      <c r="G17" s="93">
        <v>1098.1461628495481</v>
      </c>
      <c r="H17" s="93">
        <v>1897.2366973560524</v>
      </c>
      <c r="I17" s="93" t="s">
        <v>223</v>
      </c>
      <c r="J17" s="93">
        <v>27.745236026128431</v>
      </c>
      <c r="K17" s="70">
        <v>2071.4236098461402</v>
      </c>
    </row>
    <row r="18" spans="1:11" x14ac:dyDescent="0.2">
      <c r="A18" s="160" t="s">
        <v>210</v>
      </c>
      <c r="B18" s="29" t="s">
        <v>217</v>
      </c>
      <c r="C18" s="93">
        <v>157.27678881148094</v>
      </c>
      <c r="D18" s="218">
        <v>0</v>
      </c>
      <c r="E18" s="93">
        <v>13.059379484633778</v>
      </c>
      <c r="F18" s="93">
        <v>39.771628662734685</v>
      </c>
      <c r="G18" s="93">
        <v>86.132726566874211</v>
      </c>
      <c r="H18" s="93">
        <v>0.55365959536928089</v>
      </c>
      <c r="I18" s="93" t="s">
        <v>223</v>
      </c>
      <c r="J18" s="93">
        <v>323.39402837273644</v>
      </c>
      <c r="K18" s="70">
        <v>68.704659810145145</v>
      </c>
    </row>
    <row r="19" spans="1:11" x14ac:dyDescent="0.2">
      <c r="A19" s="160" t="s">
        <v>211</v>
      </c>
      <c r="B19" s="29" t="s">
        <v>217</v>
      </c>
      <c r="C19" s="93">
        <v>3092.4070584500655</v>
      </c>
      <c r="D19" s="93">
        <v>2918.9189783832576</v>
      </c>
      <c r="E19" s="93">
        <v>1497.0738688188769</v>
      </c>
      <c r="F19" s="93">
        <v>1886.7723299597185</v>
      </c>
      <c r="G19" s="93">
        <v>2522.1777085982981</v>
      </c>
      <c r="H19" s="93">
        <v>4183.529398165414</v>
      </c>
      <c r="I19" s="93" t="s">
        <v>223</v>
      </c>
      <c r="J19" s="93">
        <v>1167.5034102673094</v>
      </c>
      <c r="K19" s="70">
        <v>2434.0746765990757</v>
      </c>
    </row>
    <row r="20" spans="1:11" x14ac:dyDescent="0.2">
      <c r="A20" s="160" t="s">
        <v>212</v>
      </c>
      <c r="B20" s="29" t="s">
        <v>217</v>
      </c>
      <c r="C20" s="93">
        <v>1476.8653593223289</v>
      </c>
      <c r="D20" s="93">
        <v>860.09278030664916</v>
      </c>
      <c r="E20" s="93">
        <v>1286.2340074017031</v>
      </c>
      <c r="F20" s="93">
        <v>370.588301578065</v>
      </c>
      <c r="G20" s="93">
        <v>1377.1858125667216</v>
      </c>
      <c r="H20" s="93">
        <v>1415.812755460244</v>
      </c>
      <c r="I20" s="93" t="s">
        <v>223</v>
      </c>
      <c r="J20" s="93">
        <v>1463.6020031004414</v>
      </c>
      <c r="K20" s="70">
        <v>1214.1950672276112</v>
      </c>
    </row>
    <row r="21" spans="1:11" x14ac:dyDescent="0.2">
      <c r="A21" s="160" t="s">
        <v>213</v>
      </c>
      <c r="B21" s="29" t="s">
        <v>217</v>
      </c>
      <c r="C21" s="93">
        <v>4810.4780023488693</v>
      </c>
      <c r="D21" s="93">
        <v>1997.8433395250811</v>
      </c>
      <c r="E21" s="93">
        <v>2691.428314789679</v>
      </c>
      <c r="F21" s="93">
        <v>3055.6827808342141</v>
      </c>
      <c r="G21" s="93">
        <v>2797.9175801620909</v>
      </c>
      <c r="H21" s="93">
        <v>1815.8564002804912</v>
      </c>
      <c r="I21" s="93" t="s">
        <v>223</v>
      </c>
      <c r="J21" s="93">
        <v>1823.0499219594863</v>
      </c>
      <c r="K21" s="70">
        <v>3033.3095003368071</v>
      </c>
    </row>
    <row r="22" spans="1:11" x14ac:dyDescent="0.2">
      <c r="A22" s="215" t="s">
        <v>214</v>
      </c>
      <c r="B22" s="221" t="s">
        <v>221</v>
      </c>
      <c r="C22" s="186">
        <v>5428.7592235810662</v>
      </c>
      <c r="D22" s="186">
        <v>0</v>
      </c>
      <c r="E22" s="186">
        <v>3766.9137054303496</v>
      </c>
      <c r="F22" s="186">
        <v>5249.3961318036518</v>
      </c>
      <c r="G22" s="186">
        <v>4174.7239670235995</v>
      </c>
      <c r="H22" s="186">
        <v>5519.2068928892922</v>
      </c>
      <c r="I22" s="186" t="s">
        <v>223</v>
      </c>
      <c r="J22" s="186">
        <v>2741.2393206878824</v>
      </c>
      <c r="K22" s="187">
        <v>3919.9204053510507</v>
      </c>
    </row>
    <row r="23" spans="1:11" x14ac:dyDescent="0.2">
      <c r="A23" s="91"/>
      <c r="B23" s="92"/>
      <c r="C23" s="93"/>
      <c r="D23" s="93"/>
      <c r="E23" s="93"/>
      <c r="F23" s="93"/>
      <c r="G23" s="93"/>
      <c r="H23" s="93"/>
      <c r="I23" s="94"/>
      <c r="J23" s="93"/>
      <c r="K23" s="70"/>
    </row>
    <row r="24" spans="1:11" x14ac:dyDescent="0.2">
      <c r="A24" s="30" t="s">
        <v>252</v>
      </c>
      <c r="B24" s="171"/>
      <c r="C24" s="35"/>
      <c r="D24" s="35"/>
      <c r="E24" s="35"/>
      <c r="F24" s="35"/>
      <c r="G24" s="35"/>
      <c r="H24" s="35"/>
      <c r="I24" s="35"/>
      <c r="J24" s="35"/>
      <c r="K24" s="49"/>
    </row>
    <row r="25" spans="1:11" x14ac:dyDescent="0.2">
      <c r="A25" s="303" t="s">
        <v>575</v>
      </c>
      <c r="B25" s="176"/>
      <c r="C25" s="180"/>
      <c r="D25" s="180"/>
      <c r="E25" s="180"/>
      <c r="F25" s="180"/>
      <c r="G25" s="180"/>
      <c r="H25" s="180"/>
      <c r="I25" s="180"/>
      <c r="J25" s="180"/>
      <c r="K25" s="180"/>
    </row>
    <row r="26" spans="1:11" x14ac:dyDescent="0.2">
      <c r="A26" s="343" t="s">
        <v>343</v>
      </c>
      <c r="B26" s="343"/>
      <c r="C26" s="343"/>
      <c r="D26" s="343"/>
      <c r="E26" s="343"/>
      <c r="F26" s="343"/>
      <c r="G26" s="343"/>
      <c r="H26" s="343"/>
      <c r="I26" s="343"/>
      <c r="J26" s="343"/>
      <c r="K26" s="343"/>
    </row>
    <row r="27" spans="1:11" x14ac:dyDescent="0.2">
      <c r="A27" s="343" t="s">
        <v>344</v>
      </c>
      <c r="B27" s="343"/>
      <c r="C27" s="343"/>
      <c r="D27" s="343"/>
      <c r="E27" s="343"/>
      <c r="F27" s="343"/>
      <c r="G27" s="343"/>
      <c r="H27" s="343"/>
      <c r="I27" s="343"/>
      <c r="J27" s="343"/>
      <c r="K27" s="343"/>
    </row>
    <row r="28" spans="1:11" x14ac:dyDescent="0.2">
      <c r="A28" s="30" t="s">
        <v>13</v>
      </c>
      <c r="B28" s="30"/>
      <c r="C28" s="89"/>
      <c r="D28" s="48"/>
      <c r="E28" s="48"/>
      <c r="F28" s="48"/>
      <c r="G28" s="49"/>
      <c r="H28" s="49"/>
      <c r="I28" s="49"/>
      <c r="J28" s="49"/>
      <c r="K28" s="180"/>
    </row>
    <row r="29" spans="1:11" x14ac:dyDescent="0.2">
      <c r="A29" s="30" t="s">
        <v>463</v>
      </c>
      <c r="B29" s="30"/>
      <c r="C29" s="89"/>
      <c r="D29" s="49"/>
      <c r="E29" s="49"/>
      <c r="F29" s="49"/>
      <c r="G29" s="49"/>
      <c r="H29" s="49"/>
      <c r="I29" s="49"/>
      <c r="J29" s="49"/>
      <c r="K29" s="180"/>
    </row>
    <row r="30" spans="1:11" x14ac:dyDescent="0.2">
      <c r="A30" s="30" t="s">
        <v>327</v>
      </c>
      <c r="B30" s="49"/>
      <c r="C30" s="89"/>
      <c r="D30" s="49"/>
      <c r="E30" s="49"/>
      <c r="F30" s="49"/>
      <c r="G30" s="49"/>
      <c r="H30" s="49"/>
      <c r="I30" s="49"/>
      <c r="J30" s="49"/>
      <c r="K30" s="180"/>
    </row>
    <row r="31" spans="1:11" x14ac:dyDescent="0.2">
      <c r="A31" s="30" t="s">
        <v>14</v>
      </c>
      <c r="B31" s="49"/>
      <c r="C31" s="89"/>
      <c r="D31" s="49"/>
      <c r="E31" s="49"/>
      <c r="F31" s="49"/>
      <c r="G31" s="49"/>
      <c r="H31" s="49"/>
      <c r="I31" s="49"/>
      <c r="J31" s="49"/>
      <c r="K31" s="180"/>
    </row>
    <row r="32" spans="1:11" x14ac:dyDescent="0.2">
      <c r="A32" s="30" t="s">
        <v>15</v>
      </c>
      <c r="B32" s="49"/>
      <c r="C32" s="89"/>
      <c r="D32" s="49"/>
      <c r="E32" s="49"/>
      <c r="F32" s="49"/>
      <c r="G32" s="49"/>
      <c r="H32" s="49"/>
      <c r="I32" s="49"/>
      <c r="J32" s="49"/>
      <c r="K32" s="180"/>
    </row>
    <row r="33" spans="1:11" x14ac:dyDescent="0.2">
      <c r="A33" s="30" t="s">
        <v>318</v>
      </c>
      <c r="B33" s="49"/>
      <c r="C33" s="89"/>
      <c r="D33" s="49"/>
      <c r="E33" s="49"/>
      <c r="F33" s="49"/>
      <c r="G33" s="49"/>
      <c r="H33" s="49"/>
      <c r="I33" s="49"/>
      <c r="J33" s="49"/>
      <c r="K33" s="180"/>
    </row>
    <row r="34" spans="1:11" x14ac:dyDescent="0.2">
      <c r="A34" s="303" t="s">
        <v>595</v>
      </c>
      <c r="B34" s="49"/>
      <c r="C34" s="89"/>
      <c r="D34" s="49"/>
      <c r="E34" s="49"/>
      <c r="F34" s="49"/>
      <c r="G34" s="49"/>
      <c r="H34" s="49"/>
      <c r="I34" s="49"/>
      <c r="J34" s="49"/>
      <c r="K34" s="180"/>
    </row>
    <row r="35" spans="1:11" x14ac:dyDescent="0.2">
      <c r="A35" s="30" t="s">
        <v>317</v>
      </c>
      <c r="B35" s="49"/>
      <c r="C35" s="89"/>
      <c r="D35" s="49"/>
      <c r="E35" s="49"/>
      <c r="F35" s="49"/>
      <c r="G35" s="49"/>
      <c r="H35" s="49"/>
      <c r="I35" s="49"/>
      <c r="J35" s="49"/>
      <c r="K35" s="180"/>
    </row>
    <row r="36" spans="1:11" x14ac:dyDescent="0.2">
      <c r="A36" s="213"/>
      <c r="B36" s="49"/>
      <c r="C36" s="49"/>
      <c r="D36" s="49"/>
      <c r="E36" s="49"/>
      <c r="F36" s="49"/>
      <c r="G36" s="49"/>
      <c r="H36" s="49"/>
      <c r="I36" s="49"/>
      <c r="J36" s="49"/>
      <c r="K36" s="49"/>
    </row>
    <row r="37" spans="1:11" x14ac:dyDescent="0.2">
      <c r="A37" s="162" t="s">
        <v>7</v>
      </c>
      <c r="B37" s="49"/>
      <c r="C37" s="49"/>
      <c r="D37" s="49"/>
      <c r="E37" s="49"/>
      <c r="F37" s="49"/>
      <c r="G37" s="49"/>
      <c r="H37" s="49"/>
      <c r="I37" s="49"/>
      <c r="J37" s="49"/>
      <c r="K37" s="49"/>
    </row>
    <row r="38" spans="1:11" x14ac:dyDescent="0.2">
      <c r="A38" s="50" t="s">
        <v>8</v>
      </c>
    </row>
  </sheetData>
  <mergeCells count="4">
    <mergeCell ref="C4:K4"/>
    <mergeCell ref="A26:K26"/>
    <mergeCell ref="A27:K27"/>
    <mergeCell ref="A1:K1"/>
  </mergeCells>
  <phoneticPr fontId="2" type="noConversion"/>
  <pageMargins left="0.46" right="0.35" top="0.65" bottom="0.61" header="0.43" footer="0.5"/>
  <pageSetup paperSize="9" scale="75" orientation="portrait"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8"/>
  <sheetViews>
    <sheetView workbookViewId="0">
      <selection activeCell="A2" sqref="A2"/>
    </sheetView>
  </sheetViews>
  <sheetFormatPr defaultRowHeight="12.75" x14ac:dyDescent="0.2"/>
  <cols>
    <col min="1" max="1" width="35.7109375" customWidth="1"/>
    <col min="2" max="2" width="12.7109375" customWidth="1"/>
    <col min="3" max="11" width="8.7109375" customWidth="1"/>
  </cols>
  <sheetData>
    <row r="1" spans="1:11" ht="30" customHeight="1" x14ac:dyDescent="0.2">
      <c r="A1" s="357" t="s">
        <v>572</v>
      </c>
      <c r="B1" s="357"/>
      <c r="C1" s="357"/>
      <c r="D1" s="357"/>
      <c r="E1" s="357"/>
      <c r="F1" s="357"/>
      <c r="G1" s="357"/>
      <c r="H1" s="357"/>
      <c r="I1" s="357"/>
      <c r="J1" s="357"/>
      <c r="K1" s="357"/>
    </row>
    <row r="2" spans="1:11" x14ac:dyDescent="0.2">
      <c r="A2" s="176"/>
      <c r="B2" s="49"/>
      <c r="C2" s="49"/>
      <c r="D2" s="49"/>
      <c r="E2" s="49"/>
      <c r="F2" s="49"/>
      <c r="G2" s="49"/>
      <c r="H2" s="49"/>
      <c r="I2" s="49"/>
      <c r="J2" s="49"/>
      <c r="K2" s="49"/>
    </row>
    <row r="3" spans="1:11" x14ac:dyDescent="0.2">
      <c r="A3" s="183"/>
      <c r="B3" s="170"/>
      <c r="C3" s="79" t="s">
        <v>106</v>
      </c>
      <c r="D3" s="79" t="s">
        <v>254</v>
      </c>
      <c r="E3" s="79" t="s">
        <v>255</v>
      </c>
      <c r="F3" s="79" t="s">
        <v>123</v>
      </c>
      <c r="G3" s="79" t="s">
        <v>122</v>
      </c>
      <c r="H3" s="79" t="s">
        <v>256</v>
      </c>
      <c r="I3" s="79" t="s">
        <v>125</v>
      </c>
      <c r="J3" s="79" t="s">
        <v>124</v>
      </c>
      <c r="K3" s="79" t="s">
        <v>257</v>
      </c>
    </row>
    <row r="4" spans="1:11" ht="18" customHeight="1" x14ac:dyDescent="0.2">
      <c r="A4" s="90" t="s">
        <v>314</v>
      </c>
      <c r="B4" s="184" t="s">
        <v>432</v>
      </c>
      <c r="C4" s="344" t="s">
        <v>18</v>
      </c>
      <c r="D4" s="344"/>
      <c r="E4" s="344"/>
      <c r="F4" s="344"/>
      <c r="G4" s="344"/>
      <c r="H4" s="344"/>
      <c r="I4" s="344"/>
      <c r="J4" s="344"/>
      <c r="K4" s="344"/>
    </row>
    <row r="5" spans="1:11" x14ac:dyDescent="0.2">
      <c r="A5" s="160" t="s">
        <v>241</v>
      </c>
      <c r="B5" s="29" t="s">
        <v>217</v>
      </c>
      <c r="C5" s="93">
        <v>235.43621389108483</v>
      </c>
      <c r="D5" s="93">
        <v>2826.423150447853</v>
      </c>
      <c r="E5" s="93">
        <v>764.29219036172981</v>
      </c>
      <c r="F5" s="93">
        <v>35.980103155623439</v>
      </c>
      <c r="G5" s="93">
        <v>667.90719987349587</v>
      </c>
      <c r="H5" s="93">
        <v>187.07869356121333</v>
      </c>
      <c r="I5" s="93" t="s">
        <v>223</v>
      </c>
      <c r="J5" s="93">
        <v>6.4950531093385955</v>
      </c>
      <c r="K5" s="70">
        <v>424.69284569792848</v>
      </c>
    </row>
    <row r="6" spans="1:11" x14ac:dyDescent="0.2">
      <c r="A6" s="160" t="s">
        <v>190</v>
      </c>
      <c r="B6" s="29" t="s">
        <v>217</v>
      </c>
      <c r="C6" s="93">
        <v>668.07393238178452</v>
      </c>
      <c r="D6" s="93">
        <v>973.4742708034679</v>
      </c>
      <c r="E6" s="93">
        <v>346.25822211045607</v>
      </c>
      <c r="F6" s="93">
        <v>269.67039538431948</v>
      </c>
      <c r="G6" s="93">
        <v>392.17290026296581</v>
      </c>
      <c r="H6" s="93">
        <v>251.54332618113403</v>
      </c>
      <c r="I6" s="93" t="s">
        <v>223</v>
      </c>
      <c r="J6" s="93">
        <v>514.74655012393009</v>
      </c>
      <c r="K6" s="70">
        <v>399.97665726820804</v>
      </c>
    </row>
    <row r="7" spans="1:11" x14ac:dyDescent="0.2">
      <c r="A7" s="160" t="s">
        <v>102</v>
      </c>
      <c r="B7" s="29" t="s">
        <v>217</v>
      </c>
      <c r="C7" s="93">
        <v>1049.3140289013361</v>
      </c>
      <c r="D7" s="93">
        <v>1827.9619606433519</v>
      </c>
      <c r="E7" s="93">
        <v>941.72345269544223</v>
      </c>
      <c r="F7" s="93">
        <v>417.23550621241264</v>
      </c>
      <c r="G7" s="93">
        <v>776.68497440164697</v>
      </c>
      <c r="H7" s="93">
        <v>480.85178821844988</v>
      </c>
      <c r="I7" s="93" t="s">
        <v>223</v>
      </c>
      <c r="J7" s="93">
        <v>1269.3841120035245</v>
      </c>
      <c r="K7" s="70">
        <v>825.6986023305725</v>
      </c>
    </row>
    <row r="8" spans="1:11" x14ac:dyDescent="0.2">
      <c r="A8" s="160" t="s">
        <v>192</v>
      </c>
      <c r="B8" s="29" t="s">
        <v>217</v>
      </c>
      <c r="C8" s="93">
        <v>7049.4986592841315</v>
      </c>
      <c r="D8" s="93">
        <v>34965.448171022443</v>
      </c>
      <c r="E8" s="93">
        <v>9328.7340573741203</v>
      </c>
      <c r="F8" s="93">
        <v>9709.2438601996837</v>
      </c>
      <c r="G8" s="93">
        <v>9394.1357312238433</v>
      </c>
      <c r="H8" s="93">
        <v>6393.9278954327719</v>
      </c>
      <c r="I8" s="93" t="s">
        <v>223</v>
      </c>
      <c r="J8" s="93">
        <v>1920.4439115432438</v>
      </c>
      <c r="K8" s="70">
        <v>8757.0392900758052</v>
      </c>
    </row>
    <row r="9" spans="1:11" x14ac:dyDescent="0.2">
      <c r="A9" s="160" t="s">
        <v>242</v>
      </c>
      <c r="B9" s="29" t="s">
        <v>217</v>
      </c>
      <c r="C9" s="93">
        <v>33.184294203281532</v>
      </c>
      <c r="D9" s="93">
        <v>2.132499562035918</v>
      </c>
      <c r="E9" s="93">
        <v>449.52229749869468</v>
      </c>
      <c r="F9" s="93">
        <v>315.12604736015675</v>
      </c>
      <c r="G9" s="93">
        <v>2065.158442336352</v>
      </c>
      <c r="H9" s="93">
        <v>190.0477283448414</v>
      </c>
      <c r="I9" s="93" t="s">
        <v>223</v>
      </c>
      <c r="J9" s="93">
        <v>878.21025724866536</v>
      </c>
      <c r="K9" s="70">
        <v>678.7502902095066</v>
      </c>
    </row>
    <row r="10" spans="1:11" x14ac:dyDescent="0.2">
      <c r="A10" s="160" t="s">
        <v>195</v>
      </c>
      <c r="B10" s="29" t="s">
        <v>217</v>
      </c>
      <c r="C10" s="93">
        <v>9880.3967282778576</v>
      </c>
      <c r="D10" s="93">
        <v>10519.352899699001</v>
      </c>
      <c r="E10" s="93">
        <v>5497.1912763064902</v>
      </c>
      <c r="F10" s="93">
        <v>3032.1991498102843</v>
      </c>
      <c r="G10" s="93">
        <v>7105.3422838077049</v>
      </c>
      <c r="H10" s="93">
        <v>4060.8435232248225</v>
      </c>
      <c r="I10" s="93" t="s">
        <v>223</v>
      </c>
      <c r="J10" s="93">
        <v>5242.9910336704652</v>
      </c>
      <c r="K10" s="70">
        <v>5630.0069809752385</v>
      </c>
    </row>
    <row r="11" spans="1:11" x14ac:dyDescent="0.2">
      <c r="A11" s="160" t="s">
        <v>196</v>
      </c>
      <c r="B11" s="92" t="s">
        <v>218</v>
      </c>
      <c r="C11" s="218">
        <v>0.42289015693593912</v>
      </c>
      <c r="D11" s="218">
        <v>0</v>
      </c>
      <c r="E11" s="218">
        <v>0.56841600650824975</v>
      </c>
      <c r="F11" s="93">
        <v>1.668082739707005</v>
      </c>
      <c r="G11" s="93">
        <v>61.296497307580694</v>
      </c>
      <c r="H11" s="93">
        <v>0.16710683733095724</v>
      </c>
      <c r="I11" s="93" t="s">
        <v>223</v>
      </c>
      <c r="J11" s="93">
        <v>0</v>
      </c>
      <c r="K11" s="70">
        <v>11.259127332323995</v>
      </c>
    </row>
    <row r="12" spans="1:11" x14ac:dyDescent="0.2">
      <c r="A12" s="160" t="s">
        <v>246</v>
      </c>
      <c r="B12" s="92" t="s">
        <v>247</v>
      </c>
      <c r="C12" s="93">
        <v>48.772472557676309</v>
      </c>
      <c r="D12" s="218">
        <v>0</v>
      </c>
      <c r="E12" s="93">
        <v>53.506106384722429</v>
      </c>
      <c r="F12" s="93">
        <v>23.235610571054266</v>
      </c>
      <c r="G12" s="93">
        <v>292.51555544796605</v>
      </c>
      <c r="H12" s="93">
        <v>0</v>
      </c>
      <c r="I12" s="93" t="s">
        <v>223</v>
      </c>
      <c r="J12" s="93">
        <v>0</v>
      </c>
      <c r="K12" s="70">
        <v>77.001469890027565</v>
      </c>
    </row>
    <row r="13" spans="1:11" x14ac:dyDescent="0.2">
      <c r="A13" s="160" t="s">
        <v>204</v>
      </c>
      <c r="B13" s="92" t="s">
        <v>247</v>
      </c>
      <c r="C13" s="93">
        <v>1090.3888315038187</v>
      </c>
      <c r="D13" s="93">
        <v>1757.2443017098753</v>
      </c>
      <c r="E13" s="93">
        <v>1258.0954722214203</v>
      </c>
      <c r="F13" s="93">
        <v>776.14594138978021</v>
      </c>
      <c r="G13" s="93">
        <v>720.60355710007411</v>
      </c>
      <c r="H13" s="93">
        <v>432.67721488701818</v>
      </c>
      <c r="I13" s="93" t="s">
        <v>223</v>
      </c>
      <c r="J13" s="93">
        <v>168.61989293791635</v>
      </c>
      <c r="K13" s="70">
        <v>871.76816316349584</v>
      </c>
    </row>
    <row r="14" spans="1:11" x14ac:dyDescent="0.2">
      <c r="A14" s="160" t="s">
        <v>205</v>
      </c>
      <c r="B14" s="92" t="s">
        <v>219</v>
      </c>
      <c r="C14" s="93">
        <v>42902.51815901282</v>
      </c>
      <c r="D14" s="218">
        <v>0</v>
      </c>
      <c r="E14" s="93">
        <v>12261.003688987663</v>
      </c>
      <c r="F14" s="93">
        <v>6.0651164090179774</v>
      </c>
      <c r="G14" s="218">
        <v>5936.7319765802049</v>
      </c>
      <c r="H14" s="93">
        <v>844.4857373010658</v>
      </c>
      <c r="I14" s="93" t="s">
        <v>223</v>
      </c>
      <c r="J14" s="93">
        <v>0</v>
      </c>
      <c r="K14" s="70">
        <v>9250.4561067448503</v>
      </c>
    </row>
    <row r="15" spans="1:11" x14ac:dyDescent="0.2">
      <c r="A15" s="160" t="s">
        <v>206</v>
      </c>
      <c r="B15" s="92" t="s">
        <v>251</v>
      </c>
      <c r="C15" s="93">
        <v>1647.697633123217</v>
      </c>
      <c r="D15" s="93">
        <v>3454.6032306738093</v>
      </c>
      <c r="E15" s="93">
        <v>1043.0832173832991</v>
      </c>
      <c r="F15" s="93">
        <v>573.40777307824123</v>
      </c>
      <c r="G15" s="93">
        <v>1351.9625689703723</v>
      </c>
      <c r="H15" s="93">
        <v>679.31589926401568</v>
      </c>
      <c r="I15" s="93" t="s">
        <v>223</v>
      </c>
      <c r="J15" s="93">
        <v>1509.1153273099687</v>
      </c>
      <c r="K15" s="70">
        <v>1131.2425360331674</v>
      </c>
    </row>
    <row r="16" spans="1:11" x14ac:dyDescent="0.2">
      <c r="A16" s="160" t="s">
        <v>207</v>
      </c>
      <c r="B16" s="92" t="s">
        <v>251</v>
      </c>
      <c r="C16" s="93">
        <v>26587.175714260607</v>
      </c>
      <c r="D16" s="93">
        <v>12821.300390054448</v>
      </c>
      <c r="E16" s="93">
        <v>10368.428193140333</v>
      </c>
      <c r="F16" s="93">
        <v>7937.8587671532323</v>
      </c>
      <c r="G16" s="93">
        <v>8049.4554271141742</v>
      </c>
      <c r="H16" s="93">
        <v>5900.0135049008259</v>
      </c>
      <c r="I16" s="93" t="s">
        <v>223</v>
      </c>
      <c r="J16" s="93">
        <v>16915.651327913907</v>
      </c>
      <c r="K16" s="70">
        <v>11838.744639075256</v>
      </c>
    </row>
    <row r="17" spans="1:11" x14ac:dyDescent="0.2">
      <c r="A17" s="160" t="s">
        <v>243</v>
      </c>
      <c r="B17" s="29" t="s">
        <v>217</v>
      </c>
      <c r="C17" s="93">
        <v>2374.7720799002918</v>
      </c>
      <c r="D17" s="93">
        <v>8623.9182760415169</v>
      </c>
      <c r="E17" s="93">
        <v>3596.1482610653848</v>
      </c>
      <c r="F17" s="93">
        <v>759.11141192100024</v>
      </c>
      <c r="G17" s="93">
        <v>700.08120722403942</v>
      </c>
      <c r="H17" s="93">
        <v>2058.6496543980693</v>
      </c>
      <c r="I17" s="93" t="s">
        <v>223</v>
      </c>
      <c r="J17" s="93">
        <v>42.143740131247519</v>
      </c>
      <c r="K17" s="70">
        <v>1819.4038398836115</v>
      </c>
    </row>
    <row r="18" spans="1:11" x14ac:dyDescent="0.2">
      <c r="A18" s="160" t="s">
        <v>210</v>
      </c>
      <c r="B18" s="29" t="s">
        <v>217</v>
      </c>
      <c r="C18" s="93">
        <v>15.394955383353448</v>
      </c>
      <c r="D18" s="218">
        <v>0</v>
      </c>
      <c r="E18" s="93">
        <v>5.0502168277176231</v>
      </c>
      <c r="F18" s="93">
        <v>9.9435767202494851</v>
      </c>
      <c r="G18" s="93">
        <v>121.95181867785472</v>
      </c>
      <c r="H18" s="93">
        <v>0</v>
      </c>
      <c r="I18" s="93" t="s">
        <v>223</v>
      </c>
      <c r="J18" s="93">
        <v>771.31624754645065</v>
      </c>
      <c r="K18" s="70">
        <v>118.25967664619023</v>
      </c>
    </row>
    <row r="19" spans="1:11" x14ac:dyDescent="0.2">
      <c r="A19" s="160" t="s">
        <v>211</v>
      </c>
      <c r="B19" s="29" t="s">
        <v>217</v>
      </c>
      <c r="C19" s="93">
        <v>4400.3035996982917</v>
      </c>
      <c r="D19" s="93">
        <v>3384.3887235765324</v>
      </c>
      <c r="E19" s="93">
        <v>1636.8897799923502</v>
      </c>
      <c r="F19" s="93">
        <v>941.11844952681884</v>
      </c>
      <c r="G19" s="93">
        <v>3508.0495180306198</v>
      </c>
      <c r="H19" s="93">
        <v>1922.0298475474133</v>
      </c>
      <c r="I19" s="93" t="s">
        <v>223</v>
      </c>
      <c r="J19" s="93">
        <v>1602.236954171658</v>
      </c>
      <c r="K19" s="70">
        <v>2123.5485287696447</v>
      </c>
    </row>
    <row r="20" spans="1:11" x14ac:dyDescent="0.2">
      <c r="A20" s="160" t="s">
        <v>212</v>
      </c>
      <c r="B20" s="29" t="s">
        <v>217</v>
      </c>
      <c r="C20" s="93">
        <v>2865.7353810092168</v>
      </c>
      <c r="D20" s="93">
        <v>943.48323100049208</v>
      </c>
      <c r="E20" s="93">
        <v>1353.930520253808</v>
      </c>
      <c r="F20" s="93">
        <v>121.63205969221571</v>
      </c>
      <c r="G20" s="93">
        <v>2094.8803889682936</v>
      </c>
      <c r="H20" s="93">
        <v>631.77537524304284</v>
      </c>
      <c r="I20" s="93" t="s">
        <v>223</v>
      </c>
      <c r="J20" s="93">
        <v>950.94314502476504</v>
      </c>
      <c r="K20" s="70">
        <v>1238.866655623216</v>
      </c>
    </row>
    <row r="21" spans="1:11" x14ac:dyDescent="0.2">
      <c r="A21" s="160" t="s">
        <v>213</v>
      </c>
      <c r="B21" s="29" t="s">
        <v>217</v>
      </c>
      <c r="C21" s="93">
        <v>3384.5338419098393</v>
      </c>
      <c r="D21" s="93">
        <v>2032.7880134748398</v>
      </c>
      <c r="E21" s="93">
        <v>4499.2945320376984</v>
      </c>
      <c r="F21" s="93">
        <v>2261.2489289518871</v>
      </c>
      <c r="G21" s="93">
        <v>3731.2418440426468</v>
      </c>
      <c r="H21" s="93">
        <v>1249.0258872451527</v>
      </c>
      <c r="I21" s="93" t="s">
        <v>223</v>
      </c>
      <c r="J21" s="93">
        <v>4059.0221943227257</v>
      </c>
      <c r="K21" s="70">
        <v>3430.1352620021617</v>
      </c>
    </row>
    <row r="22" spans="1:11" x14ac:dyDescent="0.2">
      <c r="A22" s="215" t="s">
        <v>214</v>
      </c>
      <c r="B22" s="221" t="s">
        <v>221</v>
      </c>
      <c r="C22" s="186">
        <v>26130.297534881749</v>
      </c>
      <c r="D22" s="186">
        <v>0</v>
      </c>
      <c r="E22" s="186">
        <v>5990.6241344350719</v>
      </c>
      <c r="F22" s="186">
        <v>4604.4846273872645</v>
      </c>
      <c r="G22" s="186">
        <v>3681.4695375075498</v>
      </c>
      <c r="H22" s="186">
        <v>6980.6583196013007</v>
      </c>
      <c r="I22" s="186" t="s">
        <v>223</v>
      </c>
      <c r="J22" s="186">
        <v>5904.1150965146662</v>
      </c>
      <c r="K22" s="187">
        <v>7389.3685871260814</v>
      </c>
    </row>
    <row r="23" spans="1:11" x14ac:dyDescent="0.2">
      <c r="A23" s="49"/>
      <c r="B23" s="49"/>
      <c r="C23" s="49"/>
      <c r="D23" s="49"/>
      <c r="E23" s="49"/>
      <c r="F23" s="49"/>
      <c r="G23" s="49"/>
      <c r="H23" s="49"/>
      <c r="I23" s="49"/>
      <c r="J23" s="49"/>
      <c r="K23" s="49"/>
    </row>
    <row r="24" spans="1:11" x14ac:dyDescent="0.2">
      <c r="A24" s="30" t="s">
        <v>252</v>
      </c>
      <c r="B24" s="171"/>
      <c r="C24" s="35"/>
      <c r="D24" s="35"/>
      <c r="E24" s="35"/>
      <c r="F24" s="35"/>
      <c r="G24" s="35"/>
      <c r="H24" s="35"/>
      <c r="I24" s="35"/>
      <c r="J24" s="35"/>
      <c r="K24" s="49"/>
    </row>
    <row r="25" spans="1:11" x14ac:dyDescent="0.2">
      <c r="A25" s="303" t="s">
        <v>575</v>
      </c>
      <c r="B25" s="176"/>
      <c r="C25" s="180"/>
      <c r="D25" s="180"/>
      <c r="E25" s="180"/>
      <c r="F25" s="180"/>
      <c r="G25" s="180"/>
      <c r="H25" s="180"/>
      <c r="I25" s="180"/>
      <c r="J25" s="180"/>
      <c r="K25" s="180"/>
    </row>
    <row r="26" spans="1:11" x14ac:dyDescent="0.2">
      <c r="A26" s="343" t="s">
        <v>343</v>
      </c>
      <c r="B26" s="343"/>
      <c r="C26" s="343"/>
      <c r="D26" s="343"/>
      <c r="E26" s="343"/>
      <c r="F26" s="343"/>
      <c r="G26" s="343"/>
      <c r="H26" s="343"/>
      <c r="I26" s="343"/>
      <c r="J26" s="343"/>
      <c r="K26" s="343"/>
    </row>
    <row r="27" spans="1:11" x14ac:dyDescent="0.2">
      <c r="A27" s="343" t="s">
        <v>344</v>
      </c>
      <c r="B27" s="343"/>
      <c r="C27" s="343"/>
      <c r="D27" s="343"/>
      <c r="E27" s="343"/>
      <c r="F27" s="343"/>
      <c r="G27" s="343"/>
      <c r="H27" s="343"/>
      <c r="I27" s="343"/>
      <c r="J27" s="343"/>
      <c r="K27" s="343"/>
    </row>
    <row r="28" spans="1:11" x14ac:dyDescent="0.2">
      <c r="A28" s="30" t="s">
        <v>13</v>
      </c>
      <c r="B28" s="30"/>
      <c r="C28" s="89"/>
      <c r="D28" s="48"/>
      <c r="E28" s="48"/>
      <c r="F28" s="48"/>
      <c r="G28" s="49"/>
      <c r="H28" s="49"/>
      <c r="I28" s="49"/>
      <c r="J28" s="49"/>
      <c r="K28" s="180"/>
    </row>
    <row r="29" spans="1:11" x14ac:dyDescent="0.2">
      <c r="A29" s="30" t="s">
        <v>463</v>
      </c>
      <c r="B29" s="30"/>
      <c r="C29" s="89"/>
      <c r="D29" s="49"/>
      <c r="E29" s="49"/>
      <c r="F29" s="49"/>
      <c r="G29" s="49"/>
      <c r="H29" s="49"/>
      <c r="I29" s="49"/>
      <c r="J29" s="49"/>
      <c r="K29" s="180"/>
    </row>
    <row r="30" spans="1:11" x14ac:dyDescent="0.2">
      <c r="A30" s="30" t="s">
        <v>327</v>
      </c>
      <c r="B30" s="49"/>
      <c r="C30" s="89"/>
      <c r="D30" s="49"/>
      <c r="E30" s="49"/>
      <c r="F30" s="49"/>
      <c r="G30" s="49"/>
      <c r="H30" s="49"/>
      <c r="I30" s="49"/>
      <c r="J30" s="49"/>
      <c r="K30" s="180"/>
    </row>
    <row r="31" spans="1:11" x14ac:dyDescent="0.2">
      <c r="A31" s="30" t="s">
        <v>14</v>
      </c>
      <c r="B31" s="49"/>
      <c r="C31" s="89"/>
      <c r="D31" s="49"/>
      <c r="E31" s="49"/>
      <c r="F31" s="49"/>
      <c r="G31" s="49"/>
      <c r="H31" s="49"/>
      <c r="I31" s="49"/>
      <c r="J31" s="49"/>
      <c r="K31" s="180"/>
    </row>
    <row r="32" spans="1:11" x14ac:dyDescent="0.2">
      <c r="A32" s="30" t="s">
        <v>15</v>
      </c>
      <c r="B32" s="49"/>
      <c r="C32" s="89"/>
      <c r="D32" s="49"/>
      <c r="E32" s="49"/>
      <c r="F32" s="49"/>
      <c r="G32" s="49"/>
      <c r="H32" s="49"/>
      <c r="I32" s="49"/>
      <c r="J32" s="49"/>
      <c r="K32" s="180"/>
    </row>
    <row r="33" spans="1:11" x14ac:dyDescent="0.2">
      <c r="A33" s="30" t="s">
        <v>318</v>
      </c>
      <c r="B33" s="49"/>
      <c r="C33" s="89"/>
      <c r="D33" s="49"/>
      <c r="E33" s="49"/>
      <c r="F33" s="49"/>
      <c r="G33" s="49"/>
      <c r="H33" s="49"/>
      <c r="I33" s="49"/>
      <c r="J33" s="49"/>
      <c r="K33" s="180"/>
    </row>
    <row r="34" spans="1:11" x14ac:dyDescent="0.2">
      <c r="A34" s="303" t="s">
        <v>595</v>
      </c>
      <c r="B34" s="49"/>
      <c r="C34" s="89"/>
      <c r="D34" s="49"/>
      <c r="E34" s="49"/>
      <c r="F34" s="49"/>
      <c r="G34" s="49"/>
      <c r="H34" s="49"/>
      <c r="I34" s="49"/>
      <c r="J34" s="49"/>
      <c r="K34" s="180"/>
    </row>
    <row r="35" spans="1:11" x14ac:dyDescent="0.2">
      <c r="A35" s="30" t="s">
        <v>317</v>
      </c>
      <c r="B35" s="49"/>
      <c r="C35" s="89"/>
      <c r="D35" s="49"/>
      <c r="E35" s="49"/>
      <c r="F35" s="49"/>
      <c r="G35" s="49"/>
      <c r="H35" s="49"/>
      <c r="I35" s="49"/>
      <c r="J35" s="49"/>
      <c r="K35" s="180"/>
    </row>
    <row r="36" spans="1:11" x14ac:dyDescent="0.2">
      <c r="A36" s="158"/>
    </row>
    <row r="37" spans="1:11" x14ac:dyDescent="0.2">
      <c r="A37" s="162" t="s">
        <v>7</v>
      </c>
    </row>
    <row r="38" spans="1:11" x14ac:dyDescent="0.2">
      <c r="A38" s="50" t="s">
        <v>8</v>
      </c>
    </row>
  </sheetData>
  <mergeCells count="4">
    <mergeCell ref="C4:K4"/>
    <mergeCell ref="A26:K26"/>
    <mergeCell ref="A27:K27"/>
    <mergeCell ref="A1:K1"/>
  </mergeCells>
  <phoneticPr fontId="2" type="noConversion"/>
  <pageMargins left="0.41" right="0.46" top="0.71" bottom="0.63" header="0.5" footer="0.5"/>
  <pageSetup paperSize="9" scale="74" orientation="portrait"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8"/>
  <sheetViews>
    <sheetView workbookViewId="0">
      <selection activeCell="A2" sqref="A2"/>
    </sheetView>
  </sheetViews>
  <sheetFormatPr defaultRowHeight="12.75" x14ac:dyDescent="0.2"/>
  <cols>
    <col min="1" max="1" width="35.7109375" customWidth="1"/>
    <col min="2" max="2" width="12.7109375" customWidth="1"/>
    <col min="3" max="11" width="8.7109375" customWidth="1"/>
    <col min="13" max="13" width="44.5703125" customWidth="1"/>
  </cols>
  <sheetData>
    <row r="1" spans="1:11" ht="30" customHeight="1" x14ac:dyDescent="0.2">
      <c r="A1" s="356" t="s">
        <v>573</v>
      </c>
      <c r="B1" s="356"/>
      <c r="C1" s="356"/>
      <c r="D1" s="356"/>
      <c r="E1" s="356"/>
      <c r="F1" s="356"/>
      <c r="G1" s="356"/>
      <c r="H1" s="356"/>
      <c r="I1" s="356"/>
      <c r="J1" s="356"/>
      <c r="K1" s="356"/>
    </row>
    <row r="2" spans="1:11" x14ac:dyDescent="0.2">
      <c r="A2" s="176"/>
      <c r="B2" s="49"/>
      <c r="C2" s="49"/>
      <c r="D2" s="49"/>
      <c r="E2" s="49"/>
      <c r="F2" s="49"/>
      <c r="G2" s="49"/>
      <c r="H2" s="49"/>
      <c r="I2" s="49"/>
      <c r="J2" s="49"/>
      <c r="K2" s="49"/>
    </row>
    <row r="3" spans="1:11" x14ac:dyDescent="0.2">
      <c r="A3" s="183"/>
      <c r="B3" s="170"/>
      <c r="C3" s="79" t="s">
        <v>106</v>
      </c>
      <c r="D3" s="79" t="s">
        <v>254</v>
      </c>
      <c r="E3" s="79" t="s">
        <v>255</v>
      </c>
      <c r="F3" s="79" t="s">
        <v>123</v>
      </c>
      <c r="G3" s="79" t="s">
        <v>122</v>
      </c>
      <c r="H3" s="79" t="s">
        <v>256</v>
      </c>
      <c r="I3" s="79" t="s">
        <v>125</v>
      </c>
      <c r="J3" s="79" t="s">
        <v>124</v>
      </c>
      <c r="K3" s="79" t="s">
        <v>257</v>
      </c>
    </row>
    <row r="4" spans="1:11" ht="18" customHeight="1" x14ac:dyDescent="0.2">
      <c r="A4" s="90" t="s">
        <v>314</v>
      </c>
      <c r="B4" s="184" t="s">
        <v>432</v>
      </c>
      <c r="C4" s="344" t="s">
        <v>319</v>
      </c>
      <c r="D4" s="344"/>
      <c r="E4" s="344"/>
      <c r="F4" s="344"/>
      <c r="G4" s="344"/>
      <c r="H4" s="344"/>
      <c r="I4" s="344"/>
      <c r="J4" s="344"/>
      <c r="K4" s="344"/>
    </row>
    <row r="5" spans="1:11" x14ac:dyDescent="0.2">
      <c r="A5" s="160" t="s">
        <v>241</v>
      </c>
      <c r="B5" s="29" t="s">
        <v>217</v>
      </c>
      <c r="C5" s="5">
        <v>205.21780319616457</v>
      </c>
      <c r="D5" s="93" t="s">
        <v>223</v>
      </c>
      <c r="E5" s="5">
        <v>713.27730219076818</v>
      </c>
      <c r="F5" s="5">
        <v>26.810021109756345</v>
      </c>
      <c r="G5" s="5">
        <v>269.11942413310891</v>
      </c>
      <c r="H5" s="5">
        <v>93.705824558662101</v>
      </c>
      <c r="I5" s="93" t="s">
        <v>223</v>
      </c>
      <c r="J5" s="93">
        <v>5.4272617968499555</v>
      </c>
      <c r="K5" s="5">
        <v>271.21761993709436</v>
      </c>
    </row>
    <row r="6" spans="1:11" x14ac:dyDescent="0.2">
      <c r="A6" s="160" t="s">
        <v>190</v>
      </c>
      <c r="B6" s="29" t="s">
        <v>217</v>
      </c>
      <c r="C6" s="5">
        <v>1206.9365360631166</v>
      </c>
      <c r="D6" s="93" t="s">
        <v>223</v>
      </c>
      <c r="E6" s="5">
        <v>210.6066834115301</v>
      </c>
      <c r="F6" s="5">
        <v>271.03167773781217</v>
      </c>
      <c r="G6" s="5">
        <v>334.36715196094849</v>
      </c>
      <c r="H6" s="5">
        <v>136.55335923849799</v>
      </c>
      <c r="I6" s="93" t="s">
        <v>223</v>
      </c>
      <c r="J6" s="93">
        <v>1446.7892618052467</v>
      </c>
      <c r="K6" s="5">
        <v>568.7676397691539</v>
      </c>
    </row>
    <row r="7" spans="1:11" x14ac:dyDescent="0.2">
      <c r="A7" s="160" t="s">
        <v>102</v>
      </c>
      <c r="B7" s="29" t="s">
        <v>217</v>
      </c>
      <c r="C7" s="5">
        <v>504.82070479331168</v>
      </c>
      <c r="D7" s="93" t="s">
        <v>223</v>
      </c>
      <c r="E7" s="5">
        <v>650.90015620409986</v>
      </c>
      <c r="F7" s="5">
        <v>1142.3219647045255</v>
      </c>
      <c r="G7" s="5">
        <v>1951.5637862758781</v>
      </c>
      <c r="H7" s="5">
        <v>550.68291742466738</v>
      </c>
      <c r="I7" s="93" t="s">
        <v>223</v>
      </c>
      <c r="J7" s="93">
        <v>3444.7968056917616</v>
      </c>
      <c r="K7" s="5">
        <v>1582.643484794331</v>
      </c>
    </row>
    <row r="8" spans="1:11" x14ac:dyDescent="0.2">
      <c r="A8" s="160" t="s">
        <v>192</v>
      </c>
      <c r="B8" s="29" t="s">
        <v>217</v>
      </c>
      <c r="C8" s="5">
        <v>3248.4918725414241</v>
      </c>
      <c r="D8" s="93" t="s">
        <v>223</v>
      </c>
      <c r="E8" s="5">
        <v>10580.806758300934</v>
      </c>
      <c r="F8" s="5">
        <v>14760.748740283843</v>
      </c>
      <c r="G8" s="5">
        <v>24661.218213492655</v>
      </c>
      <c r="H8" s="5">
        <v>13157.061581526845</v>
      </c>
      <c r="I8" s="93" t="s">
        <v>223</v>
      </c>
      <c r="J8" s="93">
        <v>8619.6317022238673</v>
      </c>
      <c r="K8" s="5">
        <v>12448.68014950412</v>
      </c>
    </row>
    <row r="9" spans="1:11" x14ac:dyDescent="0.2">
      <c r="A9" s="160" t="s">
        <v>242</v>
      </c>
      <c r="B9" s="29" t="s">
        <v>217</v>
      </c>
      <c r="C9" s="5">
        <v>16.785966410526587</v>
      </c>
      <c r="D9" s="93" t="s">
        <v>223</v>
      </c>
      <c r="E9" s="5">
        <v>630.47120119668136</v>
      </c>
      <c r="F9" s="5">
        <v>474.55381427683187</v>
      </c>
      <c r="G9" s="5">
        <v>973.42895252056007</v>
      </c>
      <c r="H9" s="5">
        <v>85.816647686708535</v>
      </c>
      <c r="I9" s="93" t="s">
        <v>223</v>
      </c>
      <c r="J9" s="93">
        <v>1918.3444214892454</v>
      </c>
      <c r="K9" s="5">
        <v>896.30753403150538</v>
      </c>
    </row>
    <row r="10" spans="1:11" x14ac:dyDescent="0.2">
      <c r="A10" s="160" t="s">
        <v>195</v>
      </c>
      <c r="B10" s="29" t="s">
        <v>217</v>
      </c>
      <c r="C10" s="5">
        <v>18051.613324195703</v>
      </c>
      <c r="D10" s="93" t="s">
        <v>223</v>
      </c>
      <c r="E10" s="5">
        <v>8186.5824412099064</v>
      </c>
      <c r="F10" s="5">
        <v>4645.8647891877044</v>
      </c>
      <c r="G10" s="5">
        <v>23600.678089162524</v>
      </c>
      <c r="H10" s="5">
        <v>5946.7343833785972</v>
      </c>
      <c r="I10" s="93" t="s">
        <v>223</v>
      </c>
      <c r="J10" s="93">
        <v>8984.2854128197232</v>
      </c>
      <c r="K10" s="5">
        <v>9042.2312834017703</v>
      </c>
    </row>
    <row r="11" spans="1:11" x14ac:dyDescent="0.2">
      <c r="A11" s="160" t="s">
        <v>196</v>
      </c>
      <c r="B11" s="92" t="s">
        <v>218</v>
      </c>
      <c r="C11" s="5">
        <v>7.3639278947845312</v>
      </c>
      <c r="D11" s="93" t="s">
        <v>223</v>
      </c>
      <c r="E11" s="5">
        <v>28.163197025245417</v>
      </c>
      <c r="F11" s="5">
        <v>51.394311893038342</v>
      </c>
      <c r="G11" s="5">
        <v>11.954155269909261</v>
      </c>
      <c r="H11" s="5">
        <v>0</v>
      </c>
      <c r="I11" s="93" t="s">
        <v>223</v>
      </c>
      <c r="J11" s="93">
        <v>0</v>
      </c>
      <c r="K11" s="5">
        <v>25.343502239642177</v>
      </c>
    </row>
    <row r="12" spans="1:11" x14ac:dyDescent="0.2">
      <c r="A12" s="160" t="s">
        <v>246</v>
      </c>
      <c r="B12" s="92" t="s">
        <v>247</v>
      </c>
      <c r="C12" s="5">
        <v>43.091059481095513</v>
      </c>
      <c r="D12" s="93" t="s">
        <v>223</v>
      </c>
      <c r="E12" s="5">
        <v>91.216622871800595</v>
      </c>
      <c r="F12" s="5">
        <v>20.351123239052367</v>
      </c>
      <c r="G12" s="5">
        <v>95.449494566945347</v>
      </c>
      <c r="H12" s="5">
        <v>0</v>
      </c>
      <c r="I12" s="93" t="s">
        <v>223</v>
      </c>
      <c r="J12" s="93">
        <v>0</v>
      </c>
      <c r="K12" s="5">
        <v>45.375978701424401</v>
      </c>
    </row>
    <row r="13" spans="1:11" x14ac:dyDescent="0.2">
      <c r="A13" s="160" t="s">
        <v>204</v>
      </c>
      <c r="B13" s="92" t="s">
        <v>247</v>
      </c>
      <c r="C13" s="5">
        <v>1771.4659107128148</v>
      </c>
      <c r="D13" s="93" t="s">
        <v>223</v>
      </c>
      <c r="E13" s="5">
        <v>1041.0378642013927</v>
      </c>
      <c r="F13" s="5">
        <v>492.96025457190251</v>
      </c>
      <c r="G13" s="5">
        <v>1243.658255710264</v>
      </c>
      <c r="H13" s="5">
        <v>398.74514201850189</v>
      </c>
      <c r="I13" s="93" t="s">
        <v>223</v>
      </c>
      <c r="J13" s="93">
        <v>423.82317507251815</v>
      </c>
      <c r="K13" s="5">
        <v>760.38426966122609</v>
      </c>
    </row>
    <row r="14" spans="1:11" x14ac:dyDescent="0.2">
      <c r="A14" s="160" t="s">
        <v>205</v>
      </c>
      <c r="B14" s="92" t="s">
        <v>219</v>
      </c>
      <c r="C14" s="5">
        <v>13434.024719557041</v>
      </c>
      <c r="D14" s="93" t="s">
        <v>223</v>
      </c>
      <c r="E14" s="5">
        <v>51062.705993871379</v>
      </c>
      <c r="F14" s="5">
        <v>66.848334867747468</v>
      </c>
      <c r="G14" s="5">
        <v>271.48278725071344</v>
      </c>
      <c r="H14" s="5">
        <v>0</v>
      </c>
      <c r="I14" s="93" t="s">
        <v>223</v>
      </c>
      <c r="J14" s="93">
        <v>0</v>
      </c>
      <c r="K14" s="5">
        <v>16837.499666699885</v>
      </c>
    </row>
    <row r="15" spans="1:11" x14ac:dyDescent="0.2">
      <c r="A15" s="160" t="s">
        <v>206</v>
      </c>
      <c r="B15" s="92" t="s">
        <v>251</v>
      </c>
      <c r="C15" s="5">
        <v>7277.6497042206938</v>
      </c>
      <c r="D15" s="93" t="s">
        <v>223</v>
      </c>
      <c r="E15" s="5">
        <v>979.81310333894999</v>
      </c>
      <c r="F15" s="5">
        <v>479.00578430715967</v>
      </c>
      <c r="G15" s="5">
        <v>5511.1427376936008</v>
      </c>
      <c r="H15" s="5">
        <v>11.71835541533888</v>
      </c>
      <c r="I15" s="93" t="s">
        <v>223</v>
      </c>
      <c r="J15" s="93">
        <v>7374.3224355928114</v>
      </c>
      <c r="K15" s="5">
        <v>2979.5769236524548</v>
      </c>
    </row>
    <row r="16" spans="1:11" x14ac:dyDescent="0.2">
      <c r="A16" s="160" t="s">
        <v>207</v>
      </c>
      <c r="B16" s="92" t="s">
        <v>251</v>
      </c>
      <c r="C16" s="5">
        <v>42633.584191526621</v>
      </c>
      <c r="D16" s="93" t="s">
        <v>223</v>
      </c>
      <c r="E16" s="5">
        <v>17810.262351853482</v>
      </c>
      <c r="F16" s="5">
        <v>26205.865487040373</v>
      </c>
      <c r="G16" s="5">
        <v>54317.254623673398</v>
      </c>
      <c r="H16" s="5">
        <v>13047.400737379237</v>
      </c>
      <c r="I16" s="93" t="s">
        <v>223</v>
      </c>
      <c r="J16" s="93">
        <v>57291.904548190774</v>
      </c>
      <c r="K16" s="5">
        <v>33868.815556603317</v>
      </c>
    </row>
    <row r="17" spans="1:11" x14ac:dyDescent="0.2">
      <c r="A17" s="160" t="s">
        <v>243</v>
      </c>
      <c r="B17" s="29" t="s">
        <v>217</v>
      </c>
      <c r="C17" s="5">
        <v>2499.6794046467603</v>
      </c>
      <c r="D17" s="93" t="s">
        <v>223</v>
      </c>
      <c r="E17" s="5">
        <v>3356.5867591807219</v>
      </c>
      <c r="F17" s="5">
        <v>598.45232388407942</v>
      </c>
      <c r="G17" s="5">
        <v>235.95862670359949</v>
      </c>
      <c r="H17" s="5">
        <v>3784.665047350707</v>
      </c>
      <c r="I17" s="93" t="s">
        <v>223</v>
      </c>
      <c r="J17" s="93">
        <v>6.1214755656242472</v>
      </c>
      <c r="K17" s="5">
        <v>1436.3215888890084</v>
      </c>
    </row>
    <row r="18" spans="1:11" x14ac:dyDescent="0.2">
      <c r="A18" s="160" t="s">
        <v>210</v>
      </c>
      <c r="B18" s="29" t="s">
        <v>217</v>
      </c>
      <c r="C18" s="5">
        <v>255.19055363742478</v>
      </c>
      <c r="D18" s="93" t="s">
        <v>223</v>
      </c>
      <c r="E18" s="5">
        <v>210.87936970366655</v>
      </c>
      <c r="F18" s="5">
        <v>5.9904465912585857E-4</v>
      </c>
      <c r="G18" s="5">
        <v>98.614560961684575</v>
      </c>
      <c r="H18" s="5">
        <v>0</v>
      </c>
      <c r="I18" s="93" t="s">
        <v>223</v>
      </c>
      <c r="J18" s="93">
        <v>3373.8698585365569</v>
      </c>
      <c r="K18" s="5">
        <v>900.0887045817226</v>
      </c>
    </row>
    <row r="19" spans="1:11" x14ac:dyDescent="0.2">
      <c r="A19" s="160" t="s">
        <v>211</v>
      </c>
      <c r="B19" s="29" t="s">
        <v>217</v>
      </c>
      <c r="C19" s="5">
        <v>5642.5820544701519</v>
      </c>
      <c r="D19" s="93" t="s">
        <v>223</v>
      </c>
      <c r="E19" s="5">
        <v>3861.8389233730786</v>
      </c>
      <c r="F19" s="5">
        <v>2650.4546097147222</v>
      </c>
      <c r="G19" s="5">
        <v>4842.2271699860812</v>
      </c>
      <c r="H19" s="5">
        <v>1144.0018700916851</v>
      </c>
      <c r="I19" s="93" t="s">
        <v>223</v>
      </c>
      <c r="J19" s="93">
        <v>2727.5635956028073</v>
      </c>
      <c r="K19" s="5">
        <v>3323.3227003830352</v>
      </c>
    </row>
    <row r="20" spans="1:11" x14ac:dyDescent="0.2">
      <c r="A20" s="160" t="s">
        <v>212</v>
      </c>
      <c r="B20" s="29" t="s">
        <v>217</v>
      </c>
      <c r="C20" s="5">
        <v>1617.403624233473</v>
      </c>
      <c r="D20" s="93" t="s">
        <v>223</v>
      </c>
      <c r="E20" s="5">
        <v>1128.1282278181375</v>
      </c>
      <c r="F20" s="5">
        <v>115.31004864939013</v>
      </c>
      <c r="G20" s="5">
        <v>857.36683827979812</v>
      </c>
      <c r="H20" s="5">
        <v>234.54314818527644</v>
      </c>
      <c r="I20" s="93" t="s">
        <v>223</v>
      </c>
      <c r="J20" s="93">
        <v>3035.3823543860326</v>
      </c>
      <c r="K20" s="5">
        <v>1264.9464468617157</v>
      </c>
    </row>
    <row r="21" spans="1:11" x14ac:dyDescent="0.2">
      <c r="A21" s="160" t="s">
        <v>213</v>
      </c>
      <c r="B21" s="29" t="s">
        <v>217</v>
      </c>
      <c r="C21" s="5">
        <v>2109.1307062288993</v>
      </c>
      <c r="D21" s="93" t="s">
        <v>223</v>
      </c>
      <c r="E21" s="5">
        <v>5336.3736164075472</v>
      </c>
      <c r="F21" s="5">
        <v>3937.03806805657</v>
      </c>
      <c r="G21" s="5">
        <v>8118.9289969693646</v>
      </c>
      <c r="H21" s="5">
        <v>2818.9656627958552</v>
      </c>
      <c r="I21" s="93" t="s">
        <v>223</v>
      </c>
      <c r="J21" s="93">
        <v>5633.8168660250994</v>
      </c>
      <c r="K21" s="5">
        <v>5099.165393813586</v>
      </c>
    </row>
    <row r="22" spans="1:11" x14ac:dyDescent="0.2">
      <c r="A22" s="215" t="s">
        <v>214</v>
      </c>
      <c r="B22" s="221" t="s">
        <v>221</v>
      </c>
      <c r="C22" s="167">
        <v>27214.614711424809</v>
      </c>
      <c r="D22" s="186" t="s">
        <v>223</v>
      </c>
      <c r="E22" s="167">
        <v>11078.026629561473</v>
      </c>
      <c r="F22" s="167">
        <v>11552.952584000954</v>
      </c>
      <c r="G22" s="167">
        <v>8037.3478802095779</v>
      </c>
      <c r="H22" s="167">
        <v>1255.3833045006586</v>
      </c>
      <c r="I22" s="186" t="s">
        <v>223</v>
      </c>
      <c r="J22" s="186">
        <v>14911.813772026397</v>
      </c>
      <c r="K22" s="167">
        <v>12165.36288043033</v>
      </c>
    </row>
    <row r="23" spans="1:11" x14ac:dyDescent="0.2">
      <c r="A23" s="49"/>
      <c r="B23" s="49"/>
      <c r="C23" s="49"/>
      <c r="D23" s="49"/>
      <c r="E23" s="49"/>
      <c r="F23" s="49"/>
      <c r="G23" s="49"/>
      <c r="H23" s="49"/>
      <c r="I23" s="49"/>
      <c r="J23" s="49"/>
      <c r="K23" s="49"/>
    </row>
    <row r="24" spans="1:11" x14ac:dyDescent="0.2">
      <c r="A24" s="30" t="s">
        <v>252</v>
      </c>
      <c r="B24" s="171"/>
      <c r="C24" s="35"/>
      <c r="D24" s="35"/>
      <c r="E24" s="35"/>
      <c r="F24" s="35"/>
      <c r="G24" s="35"/>
      <c r="H24" s="35"/>
      <c r="I24" s="35"/>
      <c r="J24" s="35"/>
      <c r="K24" s="49"/>
    </row>
    <row r="25" spans="1:11" x14ac:dyDescent="0.2">
      <c r="A25" s="303" t="s">
        <v>575</v>
      </c>
      <c r="B25" s="176"/>
      <c r="C25" s="180"/>
      <c r="D25" s="180"/>
      <c r="E25" s="180"/>
      <c r="F25" s="180"/>
      <c r="G25" s="180"/>
      <c r="H25" s="180"/>
      <c r="I25" s="180"/>
      <c r="J25" s="180"/>
      <c r="K25" s="180"/>
    </row>
    <row r="26" spans="1:11" x14ac:dyDescent="0.2">
      <c r="A26" s="343" t="s">
        <v>343</v>
      </c>
      <c r="B26" s="343"/>
      <c r="C26" s="343"/>
      <c r="D26" s="343"/>
      <c r="E26" s="343"/>
      <c r="F26" s="343"/>
      <c r="G26" s="343"/>
      <c r="H26" s="343"/>
      <c r="I26" s="343"/>
      <c r="J26" s="343"/>
      <c r="K26" s="343"/>
    </row>
    <row r="27" spans="1:11" x14ac:dyDescent="0.2">
      <c r="A27" s="343" t="s">
        <v>344</v>
      </c>
      <c r="B27" s="343"/>
      <c r="C27" s="343"/>
      <c r="D27" s="343"/>
      <c r="E27" s="343"/>
      <c r="F27" s="343"/>
      <c r="G27" s="343"/>
      <c r="H27" s="343"/>
      <c r="I27" s="343"/>
      <c r="J27" s="343"/>
      <c r="K27" s="343"/>
    </row>
    <row r="28" spans="1:11" x14ac:dyDescent="0.2">
      <c r="A28" s="30" t="s">
        <v>13</v>
      </c>
      <c r="B28" s="30"/>
      <c r="C28" s="89"/>
      <c r="D28" s="48"/>
      <c r="E28" s="48"/>
      <c r="F28" s="48"/>
      <c r="G28" s="49"/>
      <c r="H28" s="49"/>
      <c r="I28" s="49"/>
      <c r="J28" s="49"/>
      <c r="K28" s="180"/>
    </row>
    <row r="29" spans="1:11" x14ac:dyDescent="0.2">
      <c r="A29" s="30" t="s">
        <v>463</v>
      </c>
      <c r="B29" s="30"/>
      <c r="C29" s="89"/>
      <c r="D29" s="49"/>
      <c r="E29" s="49"/>
      <c r="F29" s="49"/>
      <c r="G29" s="49"/>
      <c r="H29" s="49"/>
      <c r="I29" s="49"/>
      <c r="J29" s="49"/>
      <c r="K29" s="180"/>
    </row>
    <row r="30" spans="1:11" x14ac:dyDescent="0.2">
      <c r="A30" s="30" t="s">
        <v>327</v>
      </c>
      <c r="B30" s="49"/>
      <c r="C30" s="89"/>
      <c r="D30" s="49"/>
      <c r="E30" s="49"/>
      <c r="F30" s="49"/>
      <c r="G30" s="49"/>
      <c r="H30" s="49"/>
      <c r="I30" s="49"/>
      <c r="J30" s="49"/>
      <c r="K30" s="180"/>
    </row>
    <row r="31" spans="1:11" x14ac:dyDescent="0.2">
      <c r="A31" s="30" t="s">
        <v>14</v>
      </c>
      <c r="B31" s="49"/>
      <c r="C31" s="89"/>
      <c r="D31" s="49"/>
      <c r="E31" s="49"/>
      <c r="F31" s="49"/>
      <c r="G31" s="49"/>
      <c r="H31" s="49"/>
      <c r="I31" s="49"/>
      <c r="J31" s="49"/>
      <c r="K31" s="180"/>
    </row>
    <row r="32" spans="1:11" x14ac:dyDescent="0.2">
      <c r="A32" s="30" t="s">
        <v>15</v>
      </c>
      <c r="B32" s="49"/>
      <c r="C32" s="89"/>
      <c r="D32" s="49"/>
      <c r="E32" s="49"/>
      <c r="F32" s="49"/>
      <c r="G32" s="49"/>
      <c r="H32" s="49"/>
      <c r="I32" s="49"/>
      <c r="J32" s="49"/>
      <c r="K32" s="180"/>
    </row>
    <row r="33" spans="1:11" x14ac:dyDescent="0.2">
      <c r="A33" s="30" t="s">
        <v>318</v>
      </c>
      <c r="B33" s="49"/>
      <c r="C33" s="89"/>
      <c r="D33" s="49"/>
      <c r="E33" s="49"/>
      <c r="F33" s="49"/>
      <c r="G33" s="49"/>
      <c r="H33" s="49"/>
      <c r="I33" s="49"/>
      <c r="J33" s="49"/>
      <c r="K33" s="180"/>
    </row>
    <row r="34" spans="1:11" x14ac:dyDescent="0.2">
      <c r="A34" s="303" t="s">
        <v>595</v>
      </c>
      <c r="B34" s="49"/>
      <c r="C34" s="89"/>
      <c r="D34" s="49"/>
      <c r="E34" s="49"/>
      <c r="F34" s="49"/>
      <c r="G34" s="49"/>
      <c r="H34" s="49"/>
      <c r="I34" s="49"/>
      <c r="J34" s="49"/>
      <c r="K34" s="180"/>
    </row>
    <row r="35" spans="1:11" x14ac:dyDescent="0.2">
      <c r="A35" s="30" t="s">
        <v>317</v>
      </c>
      <c r="B35" s="49"/>
      <c r="C35" s="89"/>
      <c r="D35" s="49"/>
      <c r="E35" s="49"/>
      <c r="F35" s="49"/>
      <c r="G35" s="49"/>
      <c r="H35" s="49"/>
      <c r="I35" s="49"/>
      <c r="J35" s="49"/>
      <c r="K35" s="180"/>
    </row>
    <row r="36" spans="1:11" x14ac:dyDescent="0.2">
      <c r="A36" s="213"/>
      <c r="B36" s="49"/>
      <c r="C36" s="49"/>
      <c r="D36" s="49"/>
      <c r="E36" s="49"/>
      <c r="F36" s="49"/>
      <c r="G36" s="49"/>
      <c r="H36" s="49"/>
      <c r="I36" s="49"/>
      <c r="J36" s="49"/>
      <c r="K36" s="49"/>
    </row>
    <row r="37" spans="1:11" x14ac:dyDescent="0.2">
      <c r="A37" s="162" t="s">
        <v>7</v>
      </c>
      <c r="B37" s="49"/>
      <c r="C37" s="49"/>
      <c r="D37" s="49"/>
      <c r="E37" s="49"/>
      <c r="F37" s="49"/>
      <c r="G37" s="49"/>
      <c r="H37" s="49"/>
      <c r="I37" s="49"/>
      <c r="J37" s="49"/>
      <c r="K37" s="49"/>
    </row>
    <row r="38" spans="1:11" x14ac:dyDescent="0.2">
      <c r="A38" s="50" t="s">
        <v>8</v>
      </c>
    </row>
  </sheetData>
  <mergeCells count="4">
    <mergeCell ref="C4:K4"/>
    <mergeCell ref="A26:K26"/>
    <mergeCell ref="A27:K27"/>
    <mergeCell ref="A1:K1"/>
  </mergeCells>
  <phoneticPr fontId="2" type="noConversion"/>
  <pageMargins left="0.43" right="0.46" top="0.76" bottom="0.64" header="0.5" footer="0.5"/>
  <pageSetup paperSize="9" scale="74" orientation="portrait"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indexed="42"/>
    <pageSetUpPr fitToPage="1"/>
  </sheetPr>
  <dimension ref="A1:P40"/>
  <sheetViews>
    <sheetView workbookViewId="0">
      <selection activeCell="A2" sqref="A2"/>
    </sheetView>
  </sheetViews>
  <sheetFormatPr defaultRowHeight="12.75" x14ac:dyDescent="0.2"/>
  <cols>
    <col min="1" max="1" width="44.85546875" style="261" bestFit="1" customWidth="1"/>
    <col min="2" max="2" width="111" style="127" customWidth="1"/>
    <col min="3" max="16384" width="9.140625" style="127"/>
  </cols>
  <sheetData>
    <row r="1" spans="1:16" ht="18" x14ac:dyDescent="0.2">
      <c r="A1" s="263" t="s">
        <v>6</v>
      </c>
    </row>
    <row r="2" spans="1:16" x14ac:dyDescent="0.2">
      <c r="A2" s="182"/>
      <c r="B2" s="182"/>
      <c r="C2" s="133"/>
      <c r="D2" s="133"/>
      <c r="E2" s="133"/>
      <c r="F2" s="133"/>
      <c r="G2" s="133"/>
      <c r="H2" s="133"/>
      <c r="I2" s="133"/>
      <c r="J2" s="133"/>
      <c r="K2" s="133"/>
      <c r="L2" s="133"/>
      <c r="M2" s="133"/>
      <c r="N2" s="133"/>
      <c r="O2" s="133"/>
      <c r="P2" s="133"/>
    </row>
    <row r="3" spans="1:16" ht="29.25" customHeight="1" x14ac:dyDescent="0.2">
      <c r="A3" s="264" t="s">
        <v>423</v>
      </c>
      <c r="B3" s="260" t="s">
        <v>366</v>
      </c>
    </row>
    <row r="4" spans="1:16" ht="15" customHeight="1" x14ac:dyDescent="0.2">
      <c r="A4" s="264" t="s">
        <v>424</v>
      </c>
      <c r="B4" s="260" t="s">
        <v>425</v>
      </c>
    </row>
    <row r="5" spans="1:16" ht="42" customHeight="1" x14ac:dyDescent="0.2">
      <c r="A5" s="264" t="s">
        <v>190</v>
      </c>
      <c r="B5" s="260" t="s">
        <v>368</v>
      </c>
    </row>
    <row r="6" spans="1:16" ht="15" customHeight="1" x14ac:dyDescent="0.2">
      <c r="A6" s="264" t="s">
        <v>426</v>
      </c>
      <c r="B6" s="260" t="s">
        <v>427</v>
      </c>
    </row>
    <row r="7" spans="1:16" ht="15" customHeight="1" x14ac:dyDescent="0.2">
      <c r="A7" s="264" t="s">
        <v>428</v>
      </c>
      <c r="B7" s="260" t="s">
        <v>365</v>
      </c>
    </row>
    <row r="8" spans="1:16" ht="30" customHeight="1" x14ac:dyDescent="0.2">
      <c r="A8" s="264" t="s">
        <v>413</v>
      </c>
      <c r="B8" s="260" t="s">
        <v>429</v>
      </c>
    </row>
    <row r="9" spans="1:16" ht="30" customHeight="1" x14ac:dyDescent="0.2">
      <c r="A9" s="264" t="s">
        <v>376</v>
      </c>
      <c r="B9" s="260" t="s">
        <v>383</v>
      </c>
    </row>
    <row r="10" spans="1:16" ht="42" customHeight="1" x14ac:dyDescent="0.2">
      <c r="A10" s="264" t="s">
        <v>430</v>
      </c>
      <c r="B10" s="311" t="s">
        <v>597</v>
      </c>
    </row>
    <row r="11" spans="1:16" ht="42" customHeight="1" x14ac:dyDescent="0.2">
      <c r="A11" s="264" t="s">
        <v>414</v>
      </c>
      <c r="B11" s="260" t="s">
        <v>433</v>
      </c>
    </row>
    <row r="12" spans="1:16" ht="42" customHeight="1" x14ac:dyDescent="0.2">
      <c r="A12" s="264" t="s">
        <v>434</v>
      </c>
      <c r="B12" s="260" t="s">
        <v>369</v>
      </c>
    </row>
    <row r="13" spans="1:16" ht="30" customHeight="1" x14ac:dyDescent="0.2">
      <c r="A13" s="264" t="s">
        <v>415</v>
      </c>
      <c r="B13" s="260" t="s">
        <v>370</v>
      </c>
    </row>
    <row r="14" spans="1:16" ht="30" customHeight="1" x14ac:dyDescent="0.2">
      <c r="A14" s="264" t="s">
        <v>422</v>
      </c>
      <c r="B14" s="260" t="s">
        <v>371</v>
      </c>
    </row>
    <row r="15" spans="1:16" ht="41.25" customHeight="1" x14ac:dyDescent="0.2">
      <c r="A15" s="264" t="s">
        <v>277</v>
      </c>
      <c r="B15" s="260" t="s">
        <v>278</v>
      </c>
    </row>
    <row r="16" spans="1:16" ht="15" customHeight="1" x14ac:dyDescent="0.2">
      <c r="A16" s="264" t="s">
        <v>435</v>
      </c>
      <c r="B16" s="260" t="s">
        <v>437</v>
      </c>
    </row>
    <row r="17" spans="1:2" ht="15" customHeight="1" x14ac:dyDescent="0.2">
      <c r="A17" s="264" t="s">
        <v>438</v>
      </c>
      <c r="B17" s="308" t="s">
        <v>373</v>
      </c>
    </row>
    <row r="18" spans="1:2" ht="76.5" x14ac:dyDescent="0.2">
      <c r="A18" s="310" t="s">
        <v>439</v>
      </c>
      <c r="B18" s="311" t="s">
        <v>596</v>
      </c>
    </row>
    <row r="19" spans="1:2" ht="30" customHeight="1" x14ac:dyDescent="0.2">
      <c r="A19" s="264" t="s">
        <v>421</v>
      </c>
      <c r="B19" s="309" t="s">
        <v>274</v>
      </c>
    </row>
    <row r="20" spans="1:2" ht="30" customHeight="1" x14ac:dyDescent="0.2">
      <c r="A20" s="264" t="s">
        <v>440</v>
      </c>
      <c r="B20" s="260" t="s">
        <v>441</v>
      </c>
    </row>
    <row r="21" spans="1:2" ht="42" customHeight="1" x14ac:dyDescent="0.2">
      <c r="A21" s="264" t="s">
        <v>372</v>
      </c>
      <c r="B21" s="260" t="s">
        <v>442</v>
      </c>
    </row>
    <row r="22" spans="1:2" ht="30" customHeight="1" x14ac:dyDescent="0.2">
      <c r="A22" s="264" t="s">
        <v>251</v>
      </c>
      <c r="B22" s="260" t="s">
        <v>275</v>
      </c>
    </row>
    <row r="23" spans="1:2" ht="30" customHeight="1" x14ac:dyDescent="0.2">
      <c r="A23" s="264" t="s">
        <v>418</v>
      </c>
      <c r="B23" s="260" t="s">
        <v>276</v>
      </c>
    </row>
    <row r="24" spans="1:2" ht="30" customHeight="1" x14ac:dyDescent="0.2">
      <c r="A24" s="264" t="s">
        <v>419</v>
      </c>
      <c r="B24" s="260" t="s">
        <v>443</v>
      </c>
    </row>
    <row r="25" spans="1:2" ht="30" customHeight="1" x14ac:dyDescent="0.2">
      <c r="A25" s="264" t="s">
        <v>417</v>
      </c>
      <c r="B25" s="260" t="s">
        <v>47</v>
      </c>
    </row>
    <row r="26" spans="1:2" ht="42" customHeight="1" x14ac:dyDescent="0.2">
      <c r="A26" s="264" t="s">
        <v>284</v>
      </c>
      <c r="B26" s="260" t="s">
        <v>0</v>
      </c>
    </row>
    <row r="27" spans="1:2" ht="30" customHeight="1" x14ac:dyDescent="0.2">
      <c r="A27" s="264" t="s">
        <v>420</v>
      </c>
      <c r="B27" s="260" t="s">
        <v>1</v>
      </c>
    </row>
    <row r="28" spans="1:2" ht="18" customHeight="1" x14ac:dyDescent="0.2">
      <c r="A28" s="264" t="s">
        <v>2</v>
      </c>
      <c r="B28" s="260" t="s">
        <v>3</v>
      </c>
    </row>
    <row r="29" spans="1:2" ht="42" customHeight="1" x14ac:dyDescent="0.2">
      <c r="A29" s="264" t="s">
        <v>416</v>
      </c>
      <c r="B29" s="260" t="s">
        <v>279</v>
      </c>
    </row>
    <row r="30" spans="1:2" ht="42" customHeight="1" x14ac:dyDescent="0.2">
      <c r="A30" s="264" t="s">
        <v>4</v>
      </c>
      <c r="B30" s="260" t="s">
        <v>5</v>
      </c>
    </row>
    <row r="31" spans="1:2" ht="57" customHeight="1" x14ac:dyDescent="0.2">
      <c r="A31" s="264" t="s">
        <v>214</v>
      </c>
      <c r="B31" s="260" t="s">
        <v>367</v>
      </c>
    </row>
    <row r="32" spans="1:2" x14ac:dyDescent="0.2">
      <c r="B32" s="261"/>
    </row>
    <row r="33" spans="1:2" x14ac:dyDescent="0.2">
      <c r="B33" s="261"/>
    </row>
    <row r="34" spans="1:2" ht="18" x14ac:dyDescent="0.2">
      <c r="A34" s="263" t="s">
        <v>25</v>
      </c>
      <c r="B34" s="262"/>
    </row>
    <row r="35" spans="1:2" ht="16.5" x14ac:dyDescent="0.2">
      <c r="A35" s="265"/>
      <c r="B35" s="262"/>
    </row>
    <row r="36" spans="1:2" ht="18" customHeight="1" x14ac:dyDescent="0.2">
      <c r="A36" s="260" t="s">
        <v>19</v>
      </c>
      <c r="B36" s="260" t="s">
        <v>20</v>
      </c>
    </row>
    <row r="37" spans="1:2" ht="18" customHeight="1" x14ac:dyDescent="0.2">
      <c r="A37" s="260" t="s">
        <v>21</v>
      </c>
      <c r="B37" s="260" t="s">
        <v>374</v>
      </c>
    </row>
    <row r="38" spans="1:2" ht="18" customHeight="1" x14ac:dyDescent="0.2">
      <c r="A38" s="260" t="s">
        <v>22</v>
      </c>
      <c r="B38" s="260" t="s">
        <v>23</v>
      </c>
    </row>
    <row r="39" spans="1:2" ht="18" customHeight="1" x14ac:dyDescent="0.2">
      <c r="A39" s="260" t="s">
        <v>2</v>
      </c>
      <c r="B39" s="260" t="s">
        <v>24</v>
      </c>
    </row>
    <row r="40" spans="1:2" ht="14.25" customHeight="1" x14ac:dyDescent="0.2">
      <c r="A40" s="266"/>
      <c r="B40"/>
    </row>
  </sheetData>
  <phoneticPr fontId="2" type="noConversion"/>
  <pageMargins left="0.43" right="0.38" top="0.69" bottom="0.82" header="0.5" footer="0.5"/>
  <pageSetup paperSize="9" scale="63"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indexed="42"/>
  </sheetPr>
  <dimension ref="A1:I47"/>
  <sheetViews>
    <sheetView workbookViewId="0">
      <selection activeCell="A2" sqref="A2"/>
    </sheetView>
  </sheetViews>
  <sheetFormatPr defaultRowHeight="12.75" x14ac:dyDescent="0.2"/>
  <cols>
    <col min="1" max="1" width="6" customWidth="1"/>
  </cols>
  <sheetData>
    <row r="1" spans="1:9" ht="20.25" x14ac:dyDescent="0.3">
      <c r="A1" s="143" t="s">
        <v>65</v>
      </c>
    </row>
    <row r="2" spans="1:9" ht="12.75" customHeight="1" x14ac:dyDescent="0.25">
      <c r="A2" s="131"/>
    </row>
    <row r="3" spans="1:9" ht="15.75" x14ac:dyDescent="0.25">
      <c r="A3" s="230" t="s">
        <v>66</v>
      </c>
    </row>
    <row r="4" spans="1:9" ht="16.5" customHeight="1" x14ac:dyDescent="0.2">
      <c r="A4" s="261" t="s">
        <v>67</v>
      </c>
      <c r="B4" s="127"/>
      <c r="C4" s="127"/>
      <c r="D4" s="127"/>
      <c r="E4" s="127"/>
      <c r="F4" s="127"/>
      <c r="G4" s="127"/>
      <c r="H4" s="127"/>
      <c r="I4" s="127"/>
    </row>
    <row r="5" spans="1:9" ht="17.25" customHeight="1" x14ac:dyDescent="0.2">
      <c r="A5" s="325" t="s">
        <v>105</v>
      </c>
      <c r="B5" s="330" t="s">
        <v>104</v>
      </c>
      <c r="C5" s="330"/>
      <c r="D5" s="330"/>
      <c r="E5" s="330"/>
      <c r="F5" s="330"/>
      <c r="G5" s="330"/>
      <c r="H5" s="330"/>
      <c r="I5" s="330"/>
    </row>
    <row r="6" spans="1:9" ht="26.25" customHeight="1" x14ac:dyDescent="0.2">
      <c r="A6" s="325" t="s">
        <v>105</v>
      </c>
      <c r="B6" s="330" t="s">
        <v>99</v>
      </c>
      <c r="C6" s="330"/>
      <c r="D6" s="330"/>
      <c r="E6" s="330"/>
      <c r="F6" s="330"/>
      <c r="G6" s="330"/>
      <c r="H6" s="330"/>
      <c r="I6" s="330"/>
    </row>
    <row r="7" spans="1:9" ht="28.5" customHeight="1" x14ac:dyDescent="0.2">
      <c r="A7" s="325" t="s">
        <v>105</v>
      </c>
      <c r="B7" s="330" t="s">
        <v>103</v>
      </c>
      <c r="C7" s="330"/>
      <c r="D7" s="330"/>
      <c r="E7" s="330"/>
      <c r="F7" s="330"/>
      <c r="G7" s="330"/>
      <c r="H7" s="330"/>
      <c r="I7" s="330"/>
    </row>
    <row r="8" spans="1:9" x14ac:dyDescent="0.2">
      <c r="A8" s="127"/>
      <c r="B8" s="127"/>
      <c r="C8" s="127"/>
      <c r="D8" s="127"/>
      <c r="E8" s="127"/>
      <c r="F8" s="127"/>
      <c r="G8" s="127"/>
      <c r="H8" s="127"/>
      <c r="I8" s="127"/>
    </row>
    <row r="9" spans="1:9" ht="65.25" customHeight="1" x14ac:dyDescent="0.2">
      <c r="A9" s="329" t="s">
        <v>375</v>
      </c>
      <c r="B9" s="329"/>
      <c r="C9" s="329"/>
      <c r="D9" s="329"/>
      <c r="E9" s="329"/>
      <c r="F9" s="329"/>
      <c r="G9" s="329"/>
      <c r="H9" s="329"/>
      <c r="I9" s="329"/>
    </row>
    <row r="10" spans="1:9" ht="18" customHeight="1" x14ac:dyDescent="0.2"/>
    <row r="11" spans="1:9" ht="15.75" x14ac:dyDescent="0.25">
      <c r="A11" s="230" t="s">
        <v>4</v>
      </c>
    </row>
    <row r="12" spans="1:9" ht="55.5" customHeight="1" x14ac:dyDescent="0.2">
      <c r="A12" s="329" t="s">
        <v>452</v>
      </c>
      <c r="B12" s="329"/>
      <c r="C12" s="329"/>
      <c r="D12" s="329"/>
      <c r="E12" s="329"/>
      <c r="F12" s="329"/>
      <c r="G12" s="329"/>
      <c r="H12" s="329"/>
      <c r="I12" s="329"/>
    </row>
    <row r="13" spans="1:9" ht="66.75" customHeight="1" x14ac:dyDescent="0.2">
      <c r="A13" s="329" t="s">
        <v>448</v>
      </c>
      <c r="B13" s="329"/>
      <c r="C13" s="329"/>
      <c r="D13" s="329"/>
      <c r="E13" s="329"/>
      <c r="F13" s="329"/>
      <c r="G13" s="329"/>
      <c r="H13" s="329"/>
      <c r="I13" s="329"/>
    </row>
    <row r="14" spans="1:9" ht="36.75" customHeight="1" x14ac:dyDescent="0.2">
      <c r="A14" s="329" t="s">
        <v>444</v>
      </c>
      <c r="B14" s="329"/>
      <c r="C14" s="329"/>
      <c r="D14" s="329"/>
      <c r="E14" s="329"/>
      <c r="F14" s="329"/>
      <c r="G14" s="329"/>
      <c r="H14" s="329"/>
      <c r="I14" s="329"/>
    </row>
    <row r="15" spans="1:9" x14ac:dyDescent="0.2">
      <c r="A15" s="325" t="s">
        <v>105</v>
      </c>
      <c r="B15" s="330" t="s">
        <v>445</v>
      </c>
      <c r="C15" s="330"/>
      <c r="D15" s="330"/>
      <c r="E15" s="330"/>
      <c r="F15" s="330"/>
      <c r="G15" s="330"/>
      <c r="H15" s="330"/>
      <c r="I15" s="330"/>
    </row>
    <row r="16" spans="1:9" ht="54.75" customHeight="1" x14ac:dyDescent="0.2">
      <c r="A16" s="325" t="s">
        <v>105</v>
      </c>
      <c r="B16" s="330" t="s">
        <v>446</v>
      </c>
      <c r="C16" s="330"/>
      <c r="D16" s="330"/>
      <c r="E16" s="330"/>
      <c r="F16" s="330"/>
      <c r="G16" s="330"/>
      <c r="H16" s="330"/>
      <c r="I16" s="330"/>
    </row>
    <row r="17" spans="1:9" ht="16.5" customHeight="1" x14ac:dyDescent="0.2">
      <c r="A17" s="325" t="s">
        <v>105</v>
      </c>
      <c r="B17" s="330" t="s">
        <v>447</v>
      </c>
      <c r="C17" s="330"/>
      <c r="D17" s="330"/>
      <c r="E17" s="330"/>
      <c r="F17" s="330"/>
      <c r="G17" s="330"/>
      <c r="H17" s="330"/>
      <c r="I17" s="330"/>
    </row>
    <row r="18" spans="1:9" ht="21" customHeight="1" x14ac:dyDescent="0.2"/>
    <row r="19" spans="1:9" ht="15.75" x14ac:dyDescent="0.25">
      <c r="A19" s="230" t="s">
        <v>449</v>
      </c>
    </row>
    <row r="20" spans="1:9" ht="91.5" customHeight="1" x14ac:dyDescent="0.2">
      <c r="A20" s="329" t="s">
        <v>451</v>
      </c>
      <c r="B20" s="329"/>
      <c r="C20" s="329"/>
      <c r="D20" s="329"/>
      <c r="E20" s="329"/>
      <c r="F20" s="329"/>
      <c r="G20" s="329"/>
      <c r="H20" s="329"/>
      <c r="I20" s="329"/>
    </row>
    <row r="22" spans="1:9" ht="15.75" x14ac:dyDescent="0.25">
      <c r="A22" s="230" t="s">
        <v>50</v>
      </c>
      <c r="B22" s="132"/>
      <c r="C22" s="132"/>
      <c r="D22" s="132"/>
      <c r="E22" s="132"/>
      <c r="F22" s="132"/>
      <c r="G22" s="132"/>
      <c r="H22" s="132"/>
      <c r="I22" s="132"/>
    </row>
    <row r="23" spans="1:9" x14ac:dyDescent="0.2">
      <c r="A23" s="331" t="s">
        <v>51</v>
      </c>
      <c r="B23" s="331"/>
      <c r="C23" s="331"/>
      <c r="D23" s="331"/>
      <c r="E23" s="331"/>
      <c r="F23" s="331"/>
      <c r="G23" s="331"/>
      <c r="H23" s="331"/>
      <c r="I23" s="331"/>
    </row>
    <row r="24" spans="1:9" ht="24.75" customHeight="1" x14ac:dyDescent="0.2">
      <c r="A24" s="324" t="s">
        <v>105</v>
      </c>
      <c r="B24" s="329" t="s">
        <v>53</v>
      </c>
      <c r="C24" s="329"/>
      <c r="D24" s="329"/>
      <c r="E24" s="329"/>
      <c r="F24" s="329"/>
      <c r="G24" s="329"/>
      <c r="H24" s="329"/>
      <c r="I24" s="329"/>
    </row>
    <row r="25" spans="1:9" x14ac:dyDescent="0.2">
      <c r="A25" s="324" t="s">
        <v>105</v>
      </c>
      <c r="B25" s="329" t="s">
        <v>54</v>
      </c>
      <c r="C25" s="329"/>
      <c r="D25" s="329"/>
      <c r="E25" s="329"/>
      <c r="F25" s="329"/>
      <c r="G25" s="329"/>
      <c r="H25" s="329"/>
      <c r="I25" s="329"/>
    </row>
    <row r="26" spans="1:9" ht="27" customHeight="1" x14ac:dyDescent="0.2">
      <c r="A26" s="324" t="s">
        <v>105</v>
      </c>
      <c r="B26" s="329" t="s">
        <v>364</v>
      </c>
      <c r="C26" s="329"/>
      <c r="D26" s="329"/>
      <c r="E26" s="329"/>
      <c r="F26" s="329"/>
      <c r="G26" s="329"/>
      <c r="H26" s="329"/>
      <c r="I26" s="329"/>
    </row>
    <row r="27" spans="1:9" x14ac:dyDescent="0.2">
      <c r="A27" s="324" t="s">
        <v>105</v>
      </c>
      <c r="B27" s="329" t="s">
        <v>58</v>
      </c>
      <c r="C27" s="329"/>
      <c r="D27" s="329"/>
      <c r="E27" s="329"/>
      <c r="F27" s="329"/>
      <c r="G27" s="329"/>
      <c r="H27" s="329"/>
      <c r="I27" s="329"/>
    </row>
    <row r="28" spans="1:9" ht="120.75" customHeight="1" x14ac:dyDescent="0.2">
      <c r="A28" s="329" t="s">
        <v>52</v>
      </c>
      <c r="B28" s="329"/>
      <c r="C28" s="329"/>
      <c r="D28" s="329"/>
      <c r="E28" s="329"/>
      <c r="F28" s="329"/>
      <c r="G28" s="329"/>
      <c r="H28" s="329"/>
      <c r="I28" s="329"/>
    </row>
    <row r="30" spans="1:9" ht="15.75" x14ac:dyDescent="0.25">
      <c r="A30" s="230" t="s">
        <v>453</v>
      </c>
    </row>
    <row r="31" spans="1:9" ht="26.25" customHeight="1" x14ac:dyDescent="0.2">
      <c r="A31" s="329" t="s">
        <v>454</v>
      </c>
      <c r="B31" s="329"/>
      <c r="C31" s="329"/>
      <c r="D31" s="329"/>
      <c r="E31" s="329"/>
      <c r="F31" s="329"/>
      <c r="G31" s="329"/>
      <c r="H31" s="329"/>
      <c r="I31" s="329"/>
    </row>
    <row r="32" spans="1:9" ht="28.5" customHeight="1" x14ac:dyDescent="0.2">
      <c r="A32" s="329" t="s">
        <v>455</v>
      </c>
      <c r="B32" s="329"/>
      <c r="C32" s="329"/>
      <c r="D32" s="329"/>
      <c r="E32" s="329"/>
      <c r="F32" s="329"/>
      <c r="G32" s="329"/>
      <c r="H32" s="329"/>
      <c r="I32" s="329"/>
    </row>
    <row r="34" spans="1:9" ht="15.75" x14ac:dyDescent="0.25">
      <c r="A34" s="230" t="s">
        <v>456</v>
      </c>
    </row>
    <row r="35" spans="1:9" ht="26.25" customHeight="1" x14ac:dyDescent="0.2">
      <c r="A35" s="329" t="s">
        <v>457</v>
      </c>
      <c r="B35" s="329"/>
      <c r="C35" s="329"/>
      <c r="D35" s="329"/>
      <c r="E35" s="329"/>
      <c r="F35" s="329"/>
      <c r="G35" s="329"/>
      <c r="H35" s="329"/>
      <c r="I35" s="329"/>
    </row>
    <row r="36" spans="1:9" ht="25.5" customHeight="1" x14ac:dyDescent="0.2">
      <c r="A36" s="329" t="s">
        <v>474</v>
      </c>
      <c r="B36" s="329"/>
      <c r="C36" s="329"/>
      <c r="D36" s="329"/>
      <c r="E36" s="329"/>
      <c r="F36" s="329"/>
      <c r="G36" s="329"/>
      <c r="H36" s="329"/>
      <c r="I36" s="329"/>
    </row>
    <row r="38" spans="1:9" ht="15.75" x14ac:dyDescent="0.25">
      <c r="A38" s="230" t="s">
        <v>458</v>
      </c>
    </row>
    <row r="39" spans="1:9" x14ac:dyDescent="0.2">
      <c r="A39" s="329" t="s">
        <v>544</v>
      </c>
      <c r="B39" s="329"/>
      <c r="C39" s="329"/>
      <c r="D39" s="329"/>
      <c r="E39" s="329"/>
      <c r="F39" s="329"/>
      <c r="G39" s="329"/>
      <c r="H39" s="329"/>
      <c r="I39" s="329"/>
    </row>
    <row r="40" spans="1:9" ht="16.5" customHeight="1" x14ac:dyDescent="0.2">
      <c r="A40" s="329" t="s">
        <v>475</v>
      </c>
      <c r="B40" s="329"/>
      <c r="C40" s="329"/>
      <c r="D40" s="329"/>
      <c r="E40" s="329"/>
      <c r="F40" s="329"/>
      <c r="G40" s="329"/>
      <c r="H40" s="329"/>
      <c r="I40" s="329"/>
    </row>
    <row r="41" spans="1:9" s="284" customFormat="1" ht="15" customHeight="1" x14ac:dyDescent="0.2">
      <c r="A41" s="144" t="s">
        <v>105</v>
      </c>
      <c r="B41" s="284" t="s">
        <v>460</v>
      </c>
    </row>
    <row r="42" spans="1:9" s="284" customFormat="1" ht="15" customHeight="1" x14ac:dyDescent="0.2">
      <c r="A42" s="144" t="s">
        <v>105</v>
      </c>
      <c r="B42" s="315" t="s">
        <v>545</v>
      </c>
    </row>
    <row r="43" spans="1:9" s="284" customFormat="1" ht="15" customHeight="1" x14ac:dyDescent="0.2">
      <c r="A43" s="144" t="s">
        <v>105</v>
      </c>
      <c r="B43" s="284" t="s">
        <v>450</v>
      </c>
    </row>
    <row r="44" spans="1:9" s="284" customFormat="1" ht="15" customHeight="1" x14ac:dyDescent="0.2">
      <c r="A44" s="144" t="s">
        <v>105</v>
      </c>
      <c r="B44" s="284" t="s">
        <v>462</v>
      </c>
    </row>
    <row r="45" spans="1:9" ht="21" customHeight="1" x14ac:dyDescent="0.2"/>
    <row r="46" spans="1:9" ht="15.75" x14ac:dyDescent="0.25">
      <c r="A46" s="230" t="s">
        <v>461</v>
      </c>
    </row>
    <row r="47" spans="1:9" ht="39.75" customHeight="1" x14ac:dyDescent="0.2">
      <c r="A47" s="328" t="s">
        <v>589</v>
      </c>
      <c r="B47" s="329"/>
      <c r="C47" s="329"/>
      <c r="D47" s="329"/>
      <c r="E47" s="329"/>
      <c r="F47" s="329"/>
      <c r="G47" s="329"/>
      <c r="H47" s="329"/>
      <c r="I47" s="329"/>
    </row>
  </sheetData>
  <mergeCells count="24">
    <mergeCell ref="A13:I13"/>
    <mergeCell ref="B5:I5"/>
    <mergeCell ref="B6:I6"/>
    <mergeCell ref="B7:I7"/>
    <mergeCell ref="A9:I9"/>
    <mergeCell ref="A12:I12"/>
    <mergeCell ref="A31:I31"/>
    <mergeCell ref="A14:I14"/>
    <mergeCell ref="B15:I15"/>
    <mergeCell ref="B16:I16"/>
    <mergeCell ref="B17:I17"/>
    <mergeCell ref="A20:I20"/>
    <mergeCell ref="A23:I23"/>
    <mergeCell ref="B24:I24"/>
    <mergeCell ref="B25:I25"/>
    <mergeCell ref="B26:I26"/>
    <mergeCell ref="B27:I27"/>
    <mergeCell ref="A28:I28"/>
    <mergeCell ref="A32:I32"/>
    <mergeCell ref="A47:I47"/>
    <mergeCell ref="A35:I35"/>
    <mergeCell ref="A36:I36"/>
    <mergeCell ref="A39:I39"/>
    <mergeCell ref="A40:I40"/>
  </mergeCells>
  <phoneticPr fontId="2" type="noConversion"/>
  <pageMargins left="0.75" right="0.75" top="0.65" bottom="1" header="0.5" footer="0.5"/>
  <pageSetup paperSize="9" orientation="portrait" r:id="rId1"/>
  <headerFooter alignWithMargins="0"/>
  <rowBreaks count="1" manualBreakCount="1">
    <brk id="20" max="8"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0"/>
  <sheetViews>
    <sheetView workbookViewId="0">
      <selection activeCell="A2" sqref="A2"/>
    </sheetView>
  </sheetViews>
  <sheetFormatPr defaultRowHeight="12.75" x14ac:dyDescent="0.2"/>
  <cols>
    <col min="1" max="1" width="29.85546875" customWidth="1"/>
    <col min="2" max="10" width="9.7109375" customWidth="1"/>
  </cols>
  <sheetData>
    <row r="1" spans="1:10" ht="15" x14ac:dyDescent="0.25">
      <c r="A1" s="332" t="s">
        <v>546</v>
      </c>
      <c r="B1" s="332"/>
      <c r="C1" s="332"/>
      <c r="D1" s="332"/>
      <c r="E1" s="332"/>
      <c r="F1" s="332"/>
      <c r="G1" s="332"/>
      <c r="H1" s="332"/>
      <c r="I1" s="332"/>
      <c r="J1" s="332"/>
    </row>
    <row r="2" spans="1:10" x14ac:dyDescent="0.2">
      <c r="A2" s="49"/>
      <c r="B2" s="37"/>
      <c r="C2" s="37"/>
      <c r="D2" s="37"/>
      <c r="E2" s="37"/>
      <c r="F2" s="37"/>
      <c r="G2" s="37"/>
      <c r="H2" s="37"/>
      <c r="I2" s="37"/>
      <c r="J2" s="37"/>
    </row>
    <row r="3" spans="1:10" x14ac:dyDescent="0.2">
      <c r="A3" s="46"/>
      <c r="B3" s="79" t="s">
        <v>106</v>
      </c>
      <c r="C3" s="79" t="s">
        <v>254</v>
      </c>
      <c r="D3" s="79" t="s">
        <v>255</v>
      </c>
      <c r="E3" s="79" t="s">
        <v>123</v>
      </c>
      <c r="F3" s="79" t="s">
        <v>122</v>
      </c>
      <c r="G3" s="79" t="s">
        <v>256</v>
      </c>
      <c r="H3" s="79" t="s">
        <v>125</v>
      </c>
      <c r="I3" s="79" t="s">
        <v>124</v>
      </c>
      <c r="J3" s="79" t="s">
        <v>257</v>
      </c>
    </row>
    <row r="4" spans="1:10" ht="18" customHeight="1" x14ac:dyDescent="0.2">
      <c r="A4" s="188" t="s">
        <v>253</v>
      </c>
      <c r="B4" s="333" t="s">
        <v>292</v>
      </c>
      <c r="C4" s="333"/>
      <c r="D4" s="333"/>
      <c r="E4" s="333"/>
      <c r="F4" s="333"/>
      <c r="G4" s="333"/>
      <c r="H4" s="333"/>
      <c r="I4" s="333"/>
      <c r="J4" s="333"/>
    </row>
    <row r="5" spans="1:10" x14ac:dyDescent="0.2">
      <c r="A5" s="40" t="s">
        <v>259</v>
      </c>
      <c r="B5" s="319">
        <v>98.410596026490069</v>
      </c>
      <c r="C5" s="319">
        <v>97.788697788697789</v>
      </c>
      <c r="D5" s="319">
        <v>99.318801089918253</v>
      </c>
      <c r="E5" s="319">
        <v>99.630996309963109</v>
      </c>
      <c r="F5" s="319">
        <v>95.544554455445535</v>
      </c>
      <c r="G5" s="319">
        <v>98.550724637681171</v>
      </c>
      <c r="H5" s="319">
        <v>100</v>
      </c>
      <c r="I5" s="319">
        <v>96.36363636363636</v>
      </c>
      <c r="J5" s="319">
        <v>98.445595854922274</v>
      </c>
    </row>
    <row r="6" spans="1:10" x14ac:dyDescent="0.2">
      <c r="A6" s="40" t="s">
        <v>260</v>
      </c>
      <c r="B6" s="319">
        <v>98.487836949375406</v>
      </c>
      <c r="C6" s="319">
        <v>97.794117647058826</v>
      </c>
      <c r="D6" s="319">
        <v>99.320652173913047</v>
      </c>
      <c r="E6" s="319">
        <v>100</v>
      </c>
      <c r="F6" s="319">
        <v>96.534653465346537</v>
      </c>
      <c r="G6" s="319">
        <v>97.101449275362313</v>
      </c>
      <c r="H6" s="319">
        <v>100</v>
      </c>
      <c r="I6" s="319">
        <v>94.545454545454547</v>
      </c>
      <c r="J6" s="319">
        <v>98.512446873102604</v>
      </c>
    </row>
    <row r="7" spans="1:10" x14ac:dyDescent="0.2">
      <c r="A7" s="40" t="s">
        <v>261</v>
      </c>
      <c r="B7" s="319">
        <v>98.867421718854104</v>
      </c>
      <c r="C7" s="319">
        <v>97.303921568627445</v>
      </c>
      <c r="D7" s="319">
        <v>99.17920656634746</v>
      </c>
      <c r="E7" s="319">
        <v>100</v>
      </c>
      <c r="F7" s="319">
        <v>94.554455445544548</v>
      </c>
      <c r="G7" s="319">
        <v>98.550724637681171</v>
      </c>
      <c r="H7" s="319">
        <v>100</v>
      </c>
      <c r="I7" s="319">
        <v>96.296296296296291</v>
      </c>
      <c r="J7" s="319">
        <v>98.532558850504444</v>
      </c>
    </row>
    <row r="8" spans="1:10" x14ac:dyDescent="0.2">
      <c r="A8" s="40" t="s">
        <v>262</v>
      </c>
      <c r="B8" s="319">
        <v>99.022801302931597</v>
      </c>
      <c r="C8" s="319">
        <v>98.039215686274503</v>
      </c>
      <c r="D8" s="319">
        <v>99.042407660738718</v>
      </c>
      <c r="E8" s="319">
        <v>99.632352941176478</v>
      </c>
      <c r="F8" s="319">
        <v>96.078431372549019</v>
      </c>
      <c r="G8" s="319">
        <v>98.550724637681171</v>
      </c>
      <c r="H8" s="319">
        <v>100</v>
      </c>
      <c r="I8" s="319">
        <v>85.454545454545453</v>
      </c>
      <c r="J8" s="319">
        <v>98.548533413970361</v>
      </c>
    </row>
    <row r="9" spans="1:10" x14ac:dyDescent="0.2">
      <c r="A9" s="313" t="s">
        <v>583</v>
      </c>
      <c r="B9" s="320">
        <v>98.69787374320093</v>
      </c>
      <c r="C9" s="320">
        <v>97.731453096259969</v>
      </c>
      <c r="D9" s="320">
        <v>99.215552523874479</v>
      </c>
      <c r="E9" s="320">
        <v>99.815837937384899</v>
      </c>
      <c r="F9" s="320">
        <v>95.679012345679013</v>
      </c>
      <c r="G9" s="320">
        <v>98.188405797101453</v>
      </c>
      <c r="H9" s="320">
        <v>100</v>
      </c>
      <c r="I9" s="320">
        <v>93.150684931506845</v>
      </c>
      <c r="J9" s="320">
        <v>98.509845662586486</v>
      </c>
    </row>
    <row r="10" spans="1:10" x14ac:dyDescent="0.2">
      <c r="A10" s="98" t="s">
        <v>469</v>
      </c>
      <c r="B10" s="321">
        <v>96.429730606945796</v>
      </c>
      <c r="C10" s="321">
        <v>97.432762836185816</v>
      </c>
      <c r="D10" s="321">
        <v>96.89313758962102</v>
      </c>
      <c r="E10" s="321">
        <v>98.976744186046517</v>
      </c>
      <c r="F10" s="321">
        <v>98.852040816326522</v>
      </c>
      <c r="G10" s="321">
        <v>97.463768115942031</v>
      </c>
      <c r="H10" s="321">
        <v>100</v>
      </c>
      <c r="I10" s="321">
        <v>94.312796208530798</v>
      </c>
      <c r="J10" s="321">
        <v>97.03007803621486</v>
      </c>
    </row>
    <row r="11" spans="1:10" x14ac:dyDescent="0.2">
      <c r="A11" s="98"/>
      <c r="B11" s="44"/>
      <c r="C11" s="44"/>
      <c r="D11" s="44"/>
      <c r="E11" s="44"/>
      <c r="F11" s="44"/>
      <c r="G11" s="44"/>
      <c r="H11" s="44"/>
      <c r="I11" s="44"/>
      <c r="J11" s="44"/>
    </row>
    <row r="12" spans="1:10" x14ac:dyDescent="0.2">
      <c r="A12" s="312" t="s">
        <v>582</v>
      </c>
      <c r="B12" s="164">
        <v>1535</v>
      </c>
      <c r="C12" s="164">
        <v>408</v>
      </c>
      <c r="D12" s="164">
        <v>731</v>
      </c>
      <c r="E12" s="164">
        <v>272</v>
      </c>
      <c r="F12" s="164">
        <v>204</v>
      </c>
      <c r="G12" s="164">
        <v>69</v>
      </c>
      <c r="H12" s="164">
        <v>33</v>
      </c>
      <c r="I12" s="164">
        <v>55</v>
      </c>
      <c r="J12" s="164">
        <v>3307</v>
      </c>
    </row>
    <row r="13" spans="1:10" x14ac:dyDescent="0.2">
      <c r="A13" s="42"/>
      <c r="B13" s="96"/>
      <c r="C13" s="96"/>
      <c r="D13" s="96"/>
      <c r="E13" s="96"/>
      <c r="F13" s="96"/>
      <c r="G13" s="96"/>
      <c r="H13" s="96"/>
      <c r="I13" s="96"/>
      <c r="J13" s="96"/>
    </row>
    <row r="14" spans="1:10" x14ac:dyDescent="0.2">
      <c r="A14" s="43" t="s">
        <v>252</v>
      </c>
      <c r="B14" s="41"/>
      <c r="C14" s="44"/>
      <c r="D14" s="44"/>
      <c r="F14" s="44"/>
      <c r="G14" s="44"/>
      <c r="H14" s="44"/>
      <c r="J14" s="45"/>
    </row>
    <row r="15" spans="1:10" x14ac:dyDescent="0.2">
      <c r="A15" s="30" t="s">
        <v>263</v>
      </c>
      <c r="B15" s="32"/>
      <c r="C15" s="32"/>
      <c r="D15" s="32"/>
      <c r="E15" s="32"/>
      <c r="F15" s="32"/>
      <c r="G15" s="32"/>
      <c r="H15" s="32"/>
      <c r="I15" s="32"/>
      <c r="J15" s="32"/>
    </row>
    <row r="16" spans="1:10" x14ac:dyDescent="0.2">
      <c r="A16" s="30" t="s">
        <v>340</v>
      </c>
      <c r="B16" s="30"/>
      <c r="C16" s="30"/>
      <c r="D16" s="30"/>
      <c r="E16" s="30"/>
      <c r="F16" s="30"/>
      <c r="G16" s="30"/>
      <c r="H16" s="30"/>
      <c r="I16" s="30"/>
      <c r="J16" s="234"/>
    </row>
    <row r="17" spans="1:10" x14ac:dyDescent="0.2">
      <c r="A17" s="33" t="s">
        <v>264</v>
      </c>
      <c r="B17" s="33"/>
      <c r="C17" s="33"/>
      <c r="D17" s="33"/>
      <c r="E17" s="33"/>
      <c r="F17" s="32"/>
      <c r="G17" s="32"/>
      <c r="H17" s="32"/>
      <c r="I17" s="32"/>
      <c r="J17" s="32"/>
    </row>
    <row r="18" spans="1:10" x14ac:dyDescent="0.2">
      <c r="A18" s="33" t="s">
        <v>341</v>
      </c>
      <c r="B18" s="33"/>
      <c r="C18" s="33"/>
      <c r="D18" s="33"/>
      <c r="E18" s="33"/>
      <c r="F18" s="32"/>
      <c r="G18" s="32"/>
      <c r="H18" s="32"/>
      <c r="I18" s="32"/>
      <c r="J18" s="32"/>
    </row>
    <row r="19" spans="1:10" x14ac:dyDescent="0.2">
      <c r="A19" s="30" t="s">
        <v>265</v>
      </c>
      <c r="B19" s="33"/>
      <c r="C19" s="33"/>
      <c r="D19" s="33"/>
      <c r="E19" s="33"/>
      <c r="F19" s="32"/>
      <c r="G19" s="32"/>
      <c r="H19" s="32"/>
      <c r="I19" s="32"/>
      <c r="J19" s="32"/>
    </row>
    <row r="30" spans="1:10" x14ac:dyDescent="0.2">
      <c r="A30" s="55"/>
    </row>
  </sheetData>
  <mergeCells count="2">
    <mergeCell ref="A1:J1"/>
    <mergeCell ref="B4:J4"/>
  </mergeCells>
  <phoneticPr fontId="2" type="noConversion"/>
  <dataValidations count="1">
    <dataValidation type="custom" showErrorMessage="1" errorTitle="Invalidate data entry" error="Entry must be either: _x000a_a number greater than or equal to zero, _x000a_&quot;na&quot;, &quot;np&quot;, or  &quot;..&quot;._x000a__x000a_Please try again" sqref="B13:J13 I5:I9 B5:H9 J5:J9">
      <formula1>OR(AND(ISNUMBER(B5),NOT(B5&lt;0)),B5="na",B5="..",B5="np")</formula1>
    </dataValidation>
  </dataValidations>
  <pageMargins left="0.39" right="0.36" top="1" bottom="1" header="0.5" footer="0.5"/>
  <pageSetup paperSize="9" scale="84"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49"/>
  <sheetViews>
    <sheetView workbookViewId="0">
      <selection activeCell="A2" sqref="A2"/>
    </sheetView>
  </sheetViews>
  <sheetFormatPr defaultRowHeight="12.75" x14ac:dyDescent="0.2"/>
  <cols>
    <col min="1" max="1" width="24.7109375" customWidth="1"/>
    <col min="2" max="10" width="9.7109375" customWidth="1"/>
  </cols>
  <sheetData>
    <row r="1" spans="1:12" ht="15" x14ac:dyDescent="0.25">
      <c r="A1" s="332" t="s">
        <v>547</v>
      </c>
      <c r="B1" s="332"/>
      <c r="C1" s="332"/>
      <c r="D1" s="332"/>
      <c r="E1" s="332"/>
      <c r="F1" s="332"/>
      <c r="G1" s="332"/>
      <c r="H1" s="332"/>
      <c r="I1" s="332"/>
      <c r="J1" s="332"/>
    </row>
    <row r="2" spans="1:12" x14ac:dyDescent="0.2">
      <c r="A2" s="49"/>
      <c r="B2" s="37"/>
      <c r="C2" s="37"/>
      <c r="D2" s="37"/>
      <c r="E2" s="37"/>
      <c r="F2" s="37"/>
      <c r="G2" s="37"/>
      <c r="H2" s="37"/>
      <c r="I2" s="37"/>
      <c r="J2" s="37"/>
    </row>
    <row r="3" spans="1:12" x14ac:dyDescent="0.2">
      <c r="A3" s="46"/>
      <c r="B3" s="79" t="s">
        <v>106</v>
      </c>
      <c r="C3" s="79" t="s">
        <v>254</v>
      </c>
      <c r="D3" s="79" t="s">
        <v>255</v>
      </c>
      <c r="E3" s="79" t="s">
        <v>123</v>
      </c>
      <c r="F3" s="79" t="s">
        <v>122</v>
      </c>
      <c r="G3" s="79" t="s">
        <v>256</v>
      </c>
      <c r="H3" s="79" t="s">
        <v>125</v>
      </c>
      <c r="I3" s="79" t="s">
        <v>124</v>
      </c>
      <c r="J3" s="79" t="s">
        <v>257</v>
      </c>
    </row>
    <row r="4" spans="1:12" ht="18" customHeight="1" x14ac:dyDescent="0.2">
      <c r="A4" s="47" t="s">
        <v>284</v>
      </c>
      <c r="B4" s="335" t="s">
        <v>266</v>
      </c>
      <c r="C4" s="335"/>
      <c r="D4" s="335"/>
      <c r="E4" s="335"/>
      <c r="F4" s="335"/>
      <c r="G4" s="335"/>
      <c r="H4" s="335"/>
      <c r="I4" s="335"/>
      <c r="J4" s="335"/>
    </row>
    <row r="5" spans="1:12" x14ac:dyDescent="0.2">
      <c r="A5" s="40" t="s">
        <v>285</v>
      </c>
      <c r="B5" s="51">
        <v>166269.445714</v>
      </c>
      <c r="C5" s="51">
        <v>181508.720867</v>
      </c>
      <c r="D5" s="51">
        <v>107621.77514699999</v>
      </c>
      <c r="E5" s="51">
        <v>47943.999780999999</v>
      </c>
      <c r="F5" s="51">
        <v>73683.310022999998</v>
      </c>
      <c r="G5" s="283" t="s">
        <v>223</v>
      </c>
      <c r="H5" s="283">
        <v>13502.066117</v>
      </c>
      <c r="I5" s="51" t="s">
        <v>223</v>
      </c>
      <c r="J5" s="51">
        <v>590529.31764899998</v>
      </c>
      <c r="L5" s="4"/>
    </row>
    <row r="6" spans="1:12" x14ac:dyDescent="0.2">
      <c r="A6" s="40" t="s">
        <v>286</v>
      </c>
      <c r="B6" s="51">
        <v>69738.903233999998</v>
      </c>
      <c r="C6" s="51">
        <v>73148.486707999997</v>
      </c>
      <c r="D6" s="51">
        <v>47586.272711999998</v>
      </c>
      <c r="E6" s="51">
        <v>11388.267792000001</v>
      </c>
      <c r="F6" s="51">
        <v>13963.675655999999</v>
      </c>
      <c r="G6" s="51">
        <v>18597.533416999999</v>
      </c>
      <c r="H6" s="283" t="s">
        <v>223</v>
      </c>
      <c r="I6" s="51" t="s">
        <v>223</v>
      </c>
      <c r="J6" s="51">
        <v>234423.13951899999</v>
      </c>
      <c r="L6" s="4"/>
    </row>
    <row r="7" spans="1:12" x14ac:dyDescent="0.2">
      <c r="A7" s="40" t="s">
        <v>287</v>
      </c>
      <c r="B7" s="51">
        <v>28552.461910000002</v>
      </c>
      <c r="C7" s="51">
        <v>25620.048121</v>
      </c>
      <c r="D7" s="51">
        <v>23900.995185</v>
      </c>
      <c r="E7" s="51">
        <v>7869.6364489999996</v>
      </c>
      <c r="F7" s="51">
        <v>13086.029601</v>
      </c>
      <c r="G7" s="51">
        <v>9507.9621509999906</v>
      </c>
      <c r="H7" s="283" t="s">
        <v>223</v>
      </c>
      <c r="I7" s="283">
        <v>2208.6279549999999</v>
      </c>
      <c r="J7" s="51">
        <v>110745.76137199998</v>
      </c>
      <c r="L7" s="4"/>
    </row>
    <row r="8" spans="1:12" x14ac:dyDescent="0.2">
      <c r="A8" s="40" t="s">
        <v>288</v>
      </c>
      <c r="B8" s="51">
        <v>2600.401914</v>
      </c>
      <c r="C8" s="51">
        <v>842.37096799999995</v>
      </c>
      <c r="D8" s="51">
        <v>3606.9606269999999</v>
      </c>
      <c r="E8" s="51">
        <v>1873.5270860000001</v>
      </c>
      <c r="F8" s="51">
        <v>3008.6968440000001</v>
      </c>
      <c r="G8" s="51">
        <v>455.20691799999997</v>
      </c>
      <c r="H8" s="283" t="s">
        <v>223</v>
      </c>
      <c r="I8" s="283">
        <v>772.6164</v>
      </c>
      <c r="J8" s="51">
        <v>13159.780757</v>
      </c>
      <c r="L8" s="4"/>
    </row>
    <row r="9" spans="1:12" x14ac:dyDescent="0.2">
      <c r="A9" s="40" t="s">
        <v>289</v>
      </c>
      <c r="B9" s="51">
        <v>358.78831400000001</v>
      </c>
      <c r="C9" s="283" t="s">
        <v>223</v>
      </c>
      <c r="D9" s="51">
        <v>2508.9963170000001</v>
      </c>
      <c r="E9" s="51">
        <v>1149.568955</v>
      </c>
      <c r="F9" s="51">
        <v>1080.287822</v>
      </c>
      <c r="G9" s="51">
        <v>170.656318</v>
      </c>
      <c r="H9" s="283" t="s">
        <v>223</v>
      </c>
      <c r="I9" s="283">
        <v>1029.7560189999999</v>
      </c>
      <c r="J9" s="51">
        <v>6298.0537450000011</v>
      </c>
      <c r="L9" s="4"/>
    </row>
    <row r="10" spans="1:12" x14ac:dyDescent="0.2">
      <c r="A10" s="165" t="s">
        <v>468</v>
      </c>
      <c r="B10" s="166">
        <v>1276</v>
      </c>
      <c r="C10" s="167">
        <v>436.37435900000003</v>
      </c>
      <c r="D10" s="166">
        <v>240</v>
      </c>
      <c r="E10" s="166">
        <v>97</v>
      </c>
      <c r="F10" s="166">
        <v>96</v>
      </c>
      <c r="G10" s="166">
        <v>101.641389</v>
      </c>
      <c r="H10" s="166">
        <v>36.933883000000002</v>
      </c>
      <c r="I10" s="167">
        <v>8</v>
      </c>
      <c r="J10" s="166">
        <v>2291.949631</v>
      </c>
      <c r="L10" s="4"/>
    </row>
    <row r="11" spans="1:12" x14ac:dyDescent="0.2">
      <c r="A11" s="52" t="s">
        <v>121</v>
      </c>
      <c r="B11" s="169">
        <v>268796.001086</v>
      </c>
      <c r="C11" s="169">
        <v>281556.00102299999</v>
      </c>
      <c r="D11" s="169">
        <v>185464.999988</v>
      </c>
      <c r="E11" s="169">
        <v>70322.000062999999</v>
      </c>
      <c r="F11" s="169">
        <v>104917.999946</v>
      </c>
      <c r="G11" s="169">
        <v>28833.000193</v>
      </c>
      <c r="H11" s="169">
        <v>13539</v>
      </c>
      <c r="I11" s="169">
        <v>4019.0003740000002</v>
      </c>
      <c r="J11" s="169">
        <v>957448.00267299998</v>
      </c>
      <c r="L11" s="4"/>
    </row>
    <row r="12" spans="1:12" ht="18" customHeight="1" x14ac:dyDescent="0.2">
      <c r="A12" s="47" t="s">
        <v>284</v>
      </c>
      <c r="B12" s="336" t="s">
        <v>258</v>
      </c>
      <c r="C12" s="336"/>
      <c r="D12" s="336"/>
      <c r="E12" s="336"/>
      <c r="F12" s="336"/>
      <c r="G12" s="336"/>
      <c r="H12" s="336"/>
      <c r="I12" s="336"/>
      <c r="J12" s="336"/>
    </row>
    <row r="13" spans="1:12" x14ac:dyDescent="0.2">
      <c r="A13" s="40" t="s">
        <v>285</v>
      </c>
      <c r="B13" s="62">
        <f t="shared" ref="B13:B19" si="0">B5/B$11</f>
        <v>0.61857112844771411</v>
      </c>
      <c r="C13" s="62">
        <f t="shared" ref="C13:J13" si="1">C5/C$11</f>
        <v>0.64466294523117895</v>
      </c>
      <c r="D13" s="62">
        <f t="shared" si="1"/>
        <v>0.58028078157044927</v>
      </c>
      <c r="E13" s="62">
        <f t="shared" si="1"/>
        <v>0.68177810269969541</v>
      </c>
      <c r="F13" s="62">
        <f t="shared" si="1"/>
        <v>0.70229426848513976</v>
      </c>
      <c r="G13" s="240" t="s">
        <v>223</v>
      </c>
      <c r="H13" s="62">
        <f>H5/H$11</f>
        <v>0.99727203759509564</v>
      </c>
      <c r="I13" s="240" t="s">
        <v>223</v>
      </c>
      <c r="J13" s="62">
        <f t="shared" si="1"/>
        <v>0.6167742958368102</v>
      </c>
      <c r="L13" s="4"/>
    </row>
    <row r="14" spans="1:12" x14ac:dyDescent="0.2">
      <c r="A14" s="40" t="s">
        <v>286</v>
      </c>
      <c r="B14" s="62">
        <f t="shared" si="0"/>
        <v>0.25944918433398628</v>
      </c>
      <c r="C14" s="62">
        <f t="shared" ref="C14:F18" si="2">C6/C$11</f>
        <v>0.25980084403182224</v>
      </c>
      <c r="D14" s="62">
        <f t="shared" si="2"/>
        <v>0.25657818302687263</v>
      </c>
      <c r="E14" s="62">
        <f t="shared" si="2"/>
        <v>0.16194459460478217</v>
      </c>
      <c r="F14" s="62">
        <f t="shared" si="2"/>
        <v>0.13309132525578959</v>
      </c>
      <c r="G14" s="62">
        <f>G6/G$11</f>
        <v>0.6450086114005944</v>
      </c>
      <c r="H14" s="240" t="s">
        <v>223</v>
      </c>
      <c r="I14" s="240" t="s">
        <v>223</v>
      </c>
      <c r="J14" s="62">
        <f t="shared" ref="J14:J19" si="3">J6/J$11</f>
        <v>0.24484164034447645</v>
      </c>
    </row>
    <row r="15" spans="1:12" x14ac:dyDescent="0.2">
      <c r="A15" s="40" t="s">
        <v>287</v>
      </c>
      <c r="B15" s="62">
        <f t="shared" si="0"/>
        <v>0.10622353678864731</v>
      </c>
      <c r="C15" s="62">
        <f t="shared" si="2"/>
        <v>9.0994502080980783E-2</v>
      </c>
      <c r="D15" s="62">
        <f t="shared" si="2"/>
        <v>0.12887065045451404</v>
      </c>
      <c r="E15" s="62">
        <f t="shared" si="2"/>
        <v>0.11190859819046327</v>
      </c>
      <c r="F15" s="62">
        <f t="shared" si="2"/>
        <v>0.12472625867568214</v>
      </c>
      <c r="G15" s="62">
        <f>G7/G$11</f>
        <v>0.32975972279528193</v>
      </c>
      <c r="H15" s="240" t="s">
        <v>223</v>
      </c>
      <c r="I15" s="62">
        <f>I7/I$11</f>
        <v>0.54954659105985937</v>
      </c>
      <c r="J15" s="62">
        <f t="shared" si="3"/>
        <v>0.11566765094586896</v>
      </c>
      <c r="L15" s="267"/>
    </row>
    <row r="16" spans="1:12" x14ac:dyDescent="0.2">
      <c r="A16" s="40" t="s">
        <v>288</v>
      </c>
      <c r="B16" s="62">
        <f t="shared" si="0"/>
        <v>9.6742581864825202E-3</v>
      </c>
      <c r="C16" s="62">
        <f t="shared" si="2"/>
        <v>2.9918416405238955E-3</v>
      </c>
      <c r="D16" s="62">
        <f t="shared" si="2"/>
        <v>1.9448201155114864E-2</v>
      </c>
      <c r="E16" s="62">
        <f t="shared" si="2"/>
        <v>2.6642118886288025E-2</v>
      </c>
      <c r="F16" s="62">
        <f t="shared" si="2"/>
        <v>2.867665077058788E-2</v>
      </c>
      <c r="G16" s="62">
        <f>G8/G$11</f>
        <v>1.5787705578780314E-2</v>
      </c>
      <c r="H16" s="240" t="s">
        <v>223</v>
      </c>
      <c r="I16" s="62">
        <f>I8/I$11</f>
        <v>0.1922409375720053</v>
      </c>
      <c r="J16" s="62">
        <f t="shared" si="3"/>
        <v>1.3744642758938941E-2</v>
      </c>
    </row>
    <row r="17" spans="1:24" x14ac:dyDescent="0.2">
      <c r="A17" s="40" t="s">
        <v>289</v>
      </c>
      <c r="B17" s="62">
        <f t="shared" si="0"/>
        <v>1.3347978115388979E-3</v>
      </c>
      <c r="C17" s="62" t="s">
        <v>223</v>
      </c>
      <c r="D17" s="62">
        <f t="shared" ref="D17:G19" si="4">D9/D$11</f>
        <v>1.3528139094504827E-2</v>
      </c>
      <c r="E17" s="62">
        <f t="shared" si="4"/>
        <v>1.6347216432554896E-2</v>
      </c>
      <c r="F17" s="62">
        <f t="shared" si="4"/>
        <v>1.0296496526392142E-2</v>
      </c>
      <c r="G17" s="62">
        <f>G9/G$11</f>
        <v>5.9187846168513364E-3</v>
      </c>
      <c r="H17" s="240" t="s">
        <v>223</v>
      </c>
      <c r="I17" s="62">
        <f>I9/I$11</f>
        <v>0.25622192664170174</v>
      </c>
      <c r="J17" s="62">
        <f t="shared" si="3"/>
        <v>6.5779590405088493E-3</v>
      </c>
    </row>
    <row r="18" spans="1:24" x14ac:dyDescent="0.2">
      <c r="A18" s="165" t="s">
        <v>468</v>
      </c>
      <c r="B18" s="300">
        <f t="shared" si="0"/>
        <v>4.747094431630885E-3</v>
      </c>
      <c r="C18" s="62">
        <f t="shared" si="2"/>
        <v>1.5498670154942039E-3</v>
      </c>
      <c r="D18" s="300">
        <f t="shared" si="4"/>
        <v>1.2940446985443537E-3</v>
      </c>
      <c r="E18" s="300">
        <f t="shared" si="4"/>
        <v>1.3793691862162586E-3</v>
      </c>
      <c r="F18" s="300">
        <f t="shared" si="4"/>
        <v>9.1500028640852874E-4</v>
      </c>
      <c r="G18" s="300">
        <f>G10/G$11</f>
        <v>3.5251756084916973E-3</v>
      </c>
      <c r="H18" s="300">
        <f>H10/H$11</f>
        <v>2.7279624049043505E-3</v>
      </c>
      <c r="I18" s="300">
        <f>I10/I$11</f>
        <v>1.9905447264335087E-3</v>
      </c>
      <c r="J18" s="300">
        <f t="shared" si="3"/>
        <v>2.3938110733965116E-3</v>
      </c>
      <c r="L18" s="154"/>
    </row>
    <row r="19" spans="1:24" x14ac:dyDescent="0.2">
      <c r="A19" s="52" t="s">
        <v>121</v>
      </c>
      <c r="B19" s="239">
        <f t="shared" si="0"/>
        <v>1</v>
      </c>
      <c r="C19" s="239">
        <f>C11/C$11</f>
        <v>1</v>
      </c>
      <c r="D19" s="239">
        <f t="shared" si="4"/>
        <v>1</v>
      </c>
      <c r="E19" s="239">
        <f t="shared" si="4"/>
        <v>1</v>
      </c>
      <c r="F19" s="239">
        <f t="shared" si="4"/>
        <v>1</v>
      </c>
      <c r="G19" s="239">
        <f t="shared" si="4"/>
        <v>1</v>
      </c>
      <c r="H19" s="239">
        <f>H11/H$11</f>
        <v>1</v>
      </c>
      <c r="I19" s="239">
        <f>I11/I$11</f>
        <v>1</v>
      </c>
      <c r="J19" s="239">
        <f t="shared" si="3"/>
        <v>1</v>
      </c>
      <c r="L19" s="154"/>
      <c r="M19" s="154"/>
      <c r="N19" s="154"/>
      <c r="O19" s="154"/>
      <c r="P19" s="154"/>
      <c r="Q19" s="154"/>
      <c r="R19" s="154"/>
      <c r="S19" s="154"/>
      <c r="T19" s="154"/>
      <c r="U19" s="154"/>
      <c r="V19" s="154"/>
      <c r="W19" s="154"/>
      <c r="X19" s="154"/>
    </row>
    <row r="20" spans="1:24" ht="18" customHeight="1" x14ac:dyDescent="0.2">
      <c r="A20" s="47" t="s">
        <v>74</v>
      </c>
      <c r="B20" s="336" t="s">
        <v>328</v>
      </c>
      <c r="C20" s="336"/>
      <c r="D20" s="336"/>
      <c r="E20" s="336"/>
      <c r="F20" s="336"/>
      <c r="G20" s="336"/>
      <c r="H20" s="336"/>
      <c r="I20" s="336"/>
      <c r="J20" s="336"/>
      <c r="L20" s="154"/>
      <c r="M20" s="154"/>
      <c r="N20" s="154"/>
      <c r="O20" s="154"/>
      <c r="P20" s="154"/>
      <c r="Q20" s="154"/>
      <c r="R20" s="154"/>
      <c r="S20" s="154"/>
      <c r="T20" s="154"/>
      <c r="U20" s="154"/>
      <c r="V20" s="154"/>
      <c r="W20" s="154"/>
      <c r="X20" s="154"/>
    </row>
    <row r="21" spans="1:24" x14ac:dyDescent="0.2">
      <c r="A21" s="40" t="s">
        <v>285</v>
      </c>
      <c r="B21" s="66">
        <f>B5/SUM(B$5:B$9)</f>
        <v>0.62152154993655651</v>
      </c>
      <c r="C21" s="66">
        <f t="shared" ref="C21:J21" si="5">C5/SUM(C$5:C$9)</f>
        <v>0.64566363800682969</v>
      </c>
      <c r="D21" s="66">
        <f t="shared" si="5"/>
        <v>0.58103266380873198</v>
      </c>
      <c r="E21" s="66">
        <f t="shared" si="5"/>
        <v>0.68271982538965681</v>
      </c>
      <c r="F21" s="66">
        <f t="shared" si="5"/>
        <v>0.70293745645912697</v>
      </c>
      <c r="G21" s="240" t="s">
        <v>223</v>
      </c>
      <c r="H21" s="62">
        <f t="shared" si="5"/>
        <v>1</v>
      </c>
      <c r="I21" s="240" t="s">
        <v>223</v>
      </c>
      <c r="J21" s="62">
        <f t="shared" si="5"/>
        <v>0.61825427977791747</v>
      </c>
      <c r="L21" s="154"/>
      <c r="M21" s="154"/>
      <c r="N21" s="154"/>
      <c r="O21" s="154"/>
      <c r="P21" s="154"/>
      <c r="Q21" s="154"/>
      <c r="R21" s="154"/>
      <c r="S21" s="154"/>
      <c r="T21" s="154"/>
      <c r="U21" s="154"/>
      <c r="V21" s="154"/>
      <c r="W21" s="154"/>
      <c r="X21" s="154"/>
    </row>
    <row r="22" spans="1:24" x14ac:dyDescent="0.2">
      <c r="A22" s="40" t="s">
        <v>286</v>
      </c>
      <c r="B22" s="66">
        <f>B6/SUM(B$5:B$9)</f>
        <v>0.26068668866213462</v>
      </c>
      <c r="C22" s="66">
        <f t="shared" ref="C22:J22" si="6">C6/SUM(C$5:C$9)</f>
        <v>0.26020412582373192</v>
      </c>
      <c r="D22" s="66">
        <f t="shared" si="6"/>
        <v>0.25691063687451976</v>
      </c>
      <c r="E22" s="66">
        <f t="shared" si="6"/>
        <v>0.16216828453945745</v>
      </c>
      <c r="F22" s="66">
        <f t="shared" si="6"/>
        <v>0.13321321538602118</v>
      </c>
      <c r="G22" s="62">
        <f t="shared" si="6"/>
        <v>0.64729042381423474</v>
      </c>
      <c r="H22" s="240" t="s">
        <v>223</v>
      </c>
      <c r="I22" s="240" t="s">
        <v>223</v>
      </c>
      <c r="J22" s="62">
        <f t="shared" si="6"/>
        <v>0.24542915136474772</v>
      </c>
      <c r="L22" s="154"/>
      <c r="M22" s="154"/>
      <c r="N22" s="154"/>
      <c r="O22" s="154"/>
      <c r="P22" s="154"/>
      <c r="Q22" s="154"/>
      <c r="R22" s="154"/>
      <c r="S22" s="154"/>
      <c r="T22" s="154"/>
      <c r="U22" s="154"/>
      <c r="V22" s="154"/>
      <c r="W22" s="154"/>
      <c r="X22" s="154"/>
    </row>
    <row r="23" spans="1:24" x14ac:dyDescent="0.2">
      <c r="A23" s="40" t="s">
        <v>287</v>
      </c>
      <c r="B23" s="66">
        <f>B7/SUM(B$5:B$9)</f>
        <v>0.10673019510351005</v>
      </c>
      <c r="C23" s="66">
        <f t="shared" ref="C23:J23" si="7">C7/SUM(C$5:C$9)</f>
        <v>9.1135750374418414E-2</v>
      </c>
      <c r="D23" s="66">
        <f t="shared" si="7"/>
        <v>0.12903763091671455</v>
      </c>
      <c r="E23" s="66">
        <f t="shared" si="7"/>
        <v>0.11206317468052716</v>
      </c>
      <c r="F23" s="66">
        <f t="shared" si="7"/>
        <v>0.12484048775773583</v>
      </c>
      <c r="G23" s="62">
        <f t="shared" si="7"/>
        <v>0.33092629610251112</v>
      </c>
      <c r="H23" s="240" t="s">
        <v>223</v>
      </c>
      <c r="I23" s="62">
        <f t="shared" si="7"/>
        <v>0.55064266992262312</v>
      </c>
      <c r="J23" s="62">
        <f t="shared" si="7"/>
        <v>0.11594520185397421</v>
      </c>
      <c r="L23" s="154"/>
      <c r="M23" s="154"/>
      <c r="N23" s="154"/>
      <c r="O23" s="154"/>
      <c r="P23" s="154"/>
      <c r="Q23" s="154"/>
      <c r="R23" s="154"/>
      <c r="S23" s="154"/>
      <c r="T23" s="154"/>
      <c r="U23" s="154"/>
      <c r="V23" s="154"/>
      <c r="W23" s="154"/>
      <c r="X23" s="154"/>
    </row>
    <row r="24" spans="1:24" x14ac:dyDescent="0.2">
      <c r="A24" s="40" t="s">
        <v>288</v>
      </c>
      <c r="B24" s="66">
        <f>B8/SUM(B$5:B$9)</f>
        <v>9.7204018519873037E-3</v>
      </c>
      <c r="C24" s="66">
        <f t="shared" ref="C24:J24" si="8">C8/SUM(C$5:C$9)</f>
        <v>2.9964857950199944E-3</v>
      </c>
      <c r="D24" s="66">
        <f t="shared" si="8"/>
        <v>1.9473400605931602E-2</v>
      </c>
      <c r="E24" s="66">
        <f t="shared" si="8"/>
        <v>2.6678918965029948E-2</v>
      </c>
      <c r="F24" s="66">
        <f t="shared" si="8"/>
        <v>2.8702913945068374E-2</v>
      </c>
      <c r="G24" s="62">
        <f t="shared" si="8"/>
        <v>1.5843556899112821E-2</v>
      </c>
      <c r="H24" s="240" t="s">
        <v>223</v>
      </c>
      <c r="I24" s="62">
        <f t="shared" si="8"/>
        <v>0.19262436498591062</v>
      </c>
      <c r="J24" s="62">
        <f t="shared" si="8"/>
        <v>1.3777623787326134E-2</v>
      </c>
      <c r="L24" s="154"/>
      <c r="M24" s="154"/>
      <c r="N24" s="154"/>
      <c r="O24" s="154"/>
      <c r="P24" s="154"/>
      <c r="Q24" s="154"/>
      <c r="R24" s="154"/>
      <c r="S24" s="154"/>
      <c r="T24" s="154"/>
      <c r="U24" s="154"/>
      <c r="V24" s="154"/>
      <c r="W24" s="154"/>
      <c r="X24" s="154"/>
    </row>
    <row r="25" spans="1:24" x14ac:dyDescent="0.2">
      <c r="A25" s="40" t="s">
        <v>289</v>
      </c>
      <c r="B25" s="66">
        <f>B9/SUM(B$5:B$9)</f>
        <v>1.3411644458115109E-3</v>
      </c>
      <c r="C25" s="240" t="s">
        <v>223</v>
      </c>
      <c r="D25" s="66">
        <f t="shared" ref="D25:J25" si="9">D9/SUM(D$5:D$9)</f>
        <v>1.3545667794102028E-2</v>
      </c>
      <c r="E25" s="66">
        <f t="shared" si="9"/>
        <v>1.6369796425328625E-2</v>
      </c>
      <c r="F25" s="66">
        <f t="shared" si="9"/>
        <v>1.0305926452047471E-2</v>
      </c>
      <c r="G25" s="62">
        <f t="shared" si="9"/>
        <v>5.9397231841412648E-3</v>
      </c>
      <c r="H25" s="240" t="s">
        <v>223</v>
      </c>
      <c r="I25" s="62">
        <f t="shared" si="9"/>
        <v>0.2567329650914662</v>
      </c>
      <c r="J25" s="62">
        <f t="shared" si="9"/>
        <v>6.5937432160345262E-3</v>
      </c>
      <c r="L25" s="154"/>
      <c r="M25" s="154"/>
      <c r="N25" s="154"/>
      <c r="O25" s="154"/>
      <c r="P25" s="154"/>
      <c r="Q25" s="154"/>
      <c r="R25" s="154"/>
      <c r="S25" s="154"/>
      <c r="T25" s="154"/>
      <c r="U25" s="154"/>
      <c r="V25" s="154"/>
      <c r="W25" s="154"/>
      <c r="X25" s="154"/>
    </row>
    <row r="26" spans="1:24" x14ac:dyDescent="0.2">
      <c r="A26" s="52" t="s">
        <v>377</v>
      </c>
      <c r="B26" s="168">
        <f>SUM(B21:B25)</f>
        <v>1</v>
      </c>
      <c r="C26" s="168">
        <f t="shared" ref="C26:J26" si="10">SUM(C21:C25)</f>
        <v>1.0000000000000002</v>
      </c>
      <c r="D26" s="168">
        <f t="shared" si="10"/>
        <v>0.99999999999999989</v>
      </c>
      <c r="E26" s="168">
        <f t="shared" si="10"/>
        <v>1</v>
      </c>
      <c r="F26" s="168">
        <f t="shared" si="10"/>
        <v>0.99999999999999978</v>
      </c>
      <c r="G26" s="168">
        <f t="shared" si="10"/>
        <v>0.99999999999999989</v>
      </c>
      <c r="H26" s="168">
        <f t="shared" si="10"/>
        <v>1</v>
      </c>
      <c r="I26" s="168">
        <f t="shared" si="10"/>
        <v>1</v>
      </c>
      <c r="J26" s="168">
        <f t="shared" si="10"/>
        <v>1</v>
      </c>
      <c r="L26" s="154"/>
      <c r="M26" s="154"/>
      <c r="N26" s="154"/>
      <c r="O26" s="154"/>
      <c r="P26" s="154"/>
      <c r="Q26" s="154"/>
      <c r="R26" s="154"/>
      <c r="S26" s="154"/>
      <c r="T26" s="154"/>
      <c r="U26" s="154"/>
      <c r="V26" s="154"/>
      <c r="W26" s="154"/>
      <c r="X26" s="154"/>
    </row>
    <row r="27" spans="1:24" ht="18" customHeight="1" x14ac:dyDescent="0.2">
      <c r="A27" s="47" t="s">
        <v>284</v>
      </c>
      <c r="B27" s="337" t="s">
        <v>342</v>
      </c>
      <c r="C27" s="337"/>
      <c r="D27" s="337"/>
      <c r="E27" s="337"/>
      <c r="F27" s="337"/>
      <c r="G27" s="337"/>
      <c r="H27" s="337"/>
      <c r="I27" s="337"/>
      <c r="J27" s="337"/>
    </row>
    <row r="28" spans="1:24" x14ac:dyDescent="0.2">
      <c r="A28" s="189" t="s">
        <v>285</v>
      </c>
      <c r="B28" s="113">
        <v>0.73023549287117684</v>
      </c>
      <c r="C28" s="113">
        <v>0.75299976308241057</v>
      </c>
      <c r="D28" s="113">
        <v>0.60085595751931919</v>
      </c>
      <c r="E28" s="113">
        <v>0.71499923695594125</v>
      </c>
      <c r="F28" s="113">
        <v>0.72666048177912057</v>
      </c>
      <c r="G28" s="285" t="s">
        <v>223</v>
      </c>
      <c r="H28" s="113">
        <v>0.9985731090664921</v>
      </c>
      <c r="I28" s="285" t="s">
        <v>223</v>
      </c>
      <c r="J28" s="113">
        <v>0.68760646879856946</v>
      </c>
    </row>
    <row r="29" spans="1:24" x14ac:dyDescent="0.2">
      <c r="A29" s="189" t="s">
        <v>286</v>
      </c>
      <c r="B29" s="113">
        <v>0.20306249061418777</v>
      </c>
      <c r="C29" s="113">
        <v>0.19964541377612308</v>
      </c>
      <c r="D29" s="113">
        <v>0.21962329743773318</v>
      </c>
      <c r="E29" s="113">
        <v>0.13169609053137518</v>
      </c>
      <c r="F29" s="113">
        <v>0.12518953671435742</v>
      </c>
      <c r="G29" s="113">
        <v>0.65039465474579283</v>
      </c>
      <c r="H29" s="113">
        <v>1.4268909335079522E-3</v>
      </c>
      <c r="I29" s="286" t="s">
        <v>223</v>
      </c>
      <c r="J29" s="113">
        <v>0.19732819862356482</v>
      </c>
    </row>
    <row r="30" spans="1:24" x14ac:dyDescent="0.2">
      <c r="A30" s="189" t="s">
        <v>287</v>
      </c>
      <c r="B30" s="113">
        <v>6.1627281212391527E-2</v>
      </c>
      <c r="C30" s="113">
        <v>4.6492808254816761E-2</v>
      </c>
      <c r="D30" s="113">
        <v>0.14807503369370575</v>
      </c>
      <c r="E30" s="113">
        <v>8.7738757767690245E-2</v>
      </c>
      <c r="F30" s="113">
        <v>0.11158378884531046</v>
      </c>
      <c r="G30" s="113">
        <v>0.32921550143249684</v>
      </c>
      <c r="H30" s="286" t="s">
        <v>223</v>
      </c>
      <c r="I30" s="113">
        <v>0.56316105692271567</v>
      </c>
      <c r="J30" s="113">
        <v>9.2305808805032891E-2</v>
      </c>
    </row>
    <row r="31" spans="1:24" x14ac:dyDescent="0.2">
      <c r="A31" s="189" t="s">
        <v>288</v>
      </c>
      <c r="B31" s="113">
        <v>4.4421174831796905E-3</v>
      </c>
      <c r="C31" s="113">
        <v>8.6201488664968491E-4</v>
      </c>
      <c r="D31" s="113">
        <v>1.9943485568792677E-2</v>
      </c>
      <c r="E31" s="113">
        <v>4.2126674157543391E-2</v>
      </c>
      <c r="F31" s="113">
        <v>2.8432897555738624E-2</v>
      </c>
      <c r="G31" s="113">
        <v>1.5200826493087495E-2</v>
      </c>
      <c r="H31" s="286" t="s">
        <v>223</v>
      </c>
      <c r="I31" s="113">
        <v>0.20893775169146053</v>
      </c>
      <c r="J31" s="113">
        <v>1.469423781412239E-2</v>
      </c>
    </row>
    <row r="32" spans="1:24" x14ac:dyDescent="0.2">
      <c r="A32" s="165" t="s">
        <v>289</v>
      </c>
      <c r="B32" s="157">
        <v>6.3261781906406075E-4</v>
      </c>
      <c r="C32" s="287" t="s">
        <v>223</v>
      </c>
      <c r="D32" s="157">
        <v>1.1502225780449238E-2</v>
      </c>
      <c r="E32" s="157">
        <v>2.3439240587449936E-2</v>
      </c>
      <c r="F32" s="157">
        <v>8.1332951054728687E-3</v>
      </c>
      <c r="G32" s="157">
        <v>5.1890173286227911E-3</v>
      </c>
      <c r="H32" s="287" t="s">
        <v>223</v>
      </c>
      <c r="I32" s="157">
        <v>0.22790119138582374</v>
      </c>
      <c r="J32" s="157">
        <v>8.0652859587104758E-3</v>
      </c>
    </row>
    <row r="33" spans="1:10" x14ac:dyDescent="0.2">
      <c r="A33" s="42" t="s">
        <v>121</v>
      </c>
      <c r="B33" s="122">
        <v>1</v>
      </c>
      <c r="C33" s="122">
        <v>1</v>
      </c>
      <c r="D33" s="122">
        <v>1</v>
      </c>
      <c r="E33" s="122">
        <v>1</v>
      </c>
      <c r="F33" s="122">
        <v>1</v>
      </c>
      <c r="G33" s="122">
        <v>1</v>
      </c>
      <c r="H33" s="122">
        <v>1</v>
      </c>
      <c r="I33" s="122">
        <v>1</v>
      </c>
      <c r="J33" s="122">
        <v>1</v>
      </c>
    </row>
    <row r="34" spans="1:10" x14ac:dyDescent="0.2">
      <c r="A34" s="43"/>
      <c r="B34" s="53"/>
      <c r="C34" s="53"/>
      <c r="D34" s="53"/>
      <c r="E34" s="53"/>
      <c r="F34" s="53"/>
      <c r="G34" s="53"/>
      <c r="H34" s="53"/>
      <c r="I34" s="53"/>
      <c r="J34" s="53"/>
    </row>
    <row r="35" spans="1:10" x14ac:dyDescent="0.2">
      <c r="A35" s="115" t="s">
        <v>252</v>
      </c>
      <c r="B35" s="45"/>
      <c r="C35" s="45"/>
      <c r="D35" s="45"/>
      <c r="E35" s="45"/>
      <c r="F35" s="45"/>
      <c r="G35" s="45"/>
      <c r="H35" s="45"/>
      <c r="I35" s="45"/>
      <c r="J35" s="45"/>
    </row>
    <row r="36" spans="1:10" x14ac:dyDescent="0.2">
      <c r="A36" s="334" t="s">
        <v>574</v>
      </c>
      <c r="B36" s="334"/>
      <c r="C36" s="334"/>
      <c r="D36" s="334"/>
      <c r="E36" s="334"/>
      <c r="F36" s="334"/>
      <c r="G36" s="334"/>
      <c r="H36" s="334"/>
      <c r="I36" s="334"/>
      <c r="J36" s="334"/>
    </row>
    <row r="37" spans="1:10" x14ac:dyDescent="0.2">
      <c r="A37" s="50" t="s">
        <v>75</v>
      </c>
      <c r="B37" s="50"/>
      <c r="C37" s="50"/>
      <c r="D37" s="50"/>
      <c r="E37" s="50"/>
      <c r="F37" s="50"/>
      <c r="G37" s="50"/>
      <c r="H37" s="50"/>
      <c r="I37" s="50"/>
      <c r="J37" s="50"/>
    </row>
    <row r="38" spans="1:10" x14ac:dyDescent="0.2">
      <c r="A38" s="334" t="s">
        <v>76</v>
      </c>
      <c r="B38" s="334"/>
      <c r="C38" s="334"/>
      <c r="D38" s="334"/>
      <c r="E38" s="334"/>
      <c r="F38" s="334"/>
      <c r="G38" s="334"/>
      <c r="H38" s="334"/>
      <c r="I38" s="334"/>
      <c r="J38" s="334"/>
    </row>
    <row r="39" spans="1:10" x14ac:dyDescent="0.2">
      <c r="A39" s="114" t="s">
        <v>77</v>
      </c>
      <c r="B39" s="145"/>
      <c r="C39" s="145"/>
      <c r="D39" s="145"/>
      <c r="E39" s="145"/>
      <c r="F39" s="145"/>
      <c r="G39" s="145"/>
      <c r="H39" s="145"/>
      <c r="I39" s="145"/>
      <c r="J39" s="145"/>
    </row>
    <row r="40" spans="1:10" x14ac:dyDescent="0.2">
      <c r="A40" s="114" t="s">
        <v>78</v>
      </c>
      <c r="B40" s="145"/>
      <c r="C40" s="145"/>
      <c r="D40" s="145"/>
      <c r="E40" s="145"/>
      <c r="F40" s="145"/>
      <c r="G40" s="145"/>
      <c r="H40" s="145"/>
      <c r="I40" s="145"/>
      <c r="J40" s="145"/>
    </row>
    <row r="41" spans="1:10" x14ac:dyDescent="0.2">
      <c r="A41" s="150" t="s">
        <v>476</v>
      </c>
      <c r="B41" s="145"/>
      <c r="C41" s="145"/>
      <c r="D41" s="145"/>
      <c r="E41" s="145"/>
      <c r="F41" s="145"/>
      <c r="G41" s="145"/>
      <c r="H41" s="145"/>
      <c r="I41" s="145"/>
      <c r="J41" s="145"/>
    </row>
    <row r="42" spans="1:10" x14ac:dyDescent="0.2">
      <c r="A42" s="150" t="s">
        <v>477</v>
      </c>
      <c r="B42" s="145"/>
      <c r="C42" s="145"/>
      <c r="D42" s="145"/>
      <c r="E42" s="145"/>
      <c r="F42" s="145"/>
      <c r="G42" s="145"/>
      <c r="H42" s="145"/>
      <c r="I42" s="145"/>
      <c r="J42" s="145"/>
    </row>
    <row r="43" spans="1:10" x14ac:dyDescent="0.2">
      <c r="A43" s="114" t="s">
        <v>79</v>
      </c>
      <c r="B43" s="114"/>
      <c r="C43" s="114"/>
      <c r="D43" s="114"/>
      <c r="E43" s="114"/>
      <c r="F43" s="114"/>
      <c r="G43" s="114"/>
      <c r="H43" s="114"/>
      <c r="I43" s="114"/>
      <c r="J43" s="114"/>
    </row>
    <row r="44" spans="1:10" x14ac:dyDescent="0.2">
      <c r="A44" s="61" t="s">
        <v>576</v>
      </c>
      <c r="B44" s="114"/>
      <c r="C44" s="114"/>
      <c r="D44" s="114"/>
      <c r="E44" s="114"/>
      <c r="F44" s="114"/>
      <c r="G44" s="114"/>
      <c r="H44" s="114"/>
      <c r="I44" s="114"/>
      <c r="J44" s="114"/>
    </row>
    <row r="45" spans="1:10" x14ac:dyDescent="0.2">
      <c r="A45" s="30" t="s">
        <v>80</v>
      </c>
      <c r="B45" s="48"/>
      <c r="C45" s="48"/>
      <c r="D45" s="48"/>
      <c r="E45" s="48"/>
      <c r="F45" s="116"/>
      <c r="G45" s="116"/>
      <c r="H45" s="116"/>
      <c r="I45" s="116"/>
      <c r="J45" s="116"/>
    </row>
    <row r="46" spans="1:10" x14ac:dyDescent="0.2">
      <c r="A46" s="30" t="s">
        <v>486</v>
      </c>
      <c r="B46" s="48"/>
      <c r="C46" s="48"/>
      <c r="D46" s="48"/>
      <c r="E46" s="48"/>
      <c r="F46" s="116"/>
      <c r="G46" s="116"/>
      <c r="H46" s="116"/>
      <c r="I46" s="116"/>
      <c r="J46" s="116"/>
    </row>
    <row r="47" spans="1:10" x14ac:dyDescent="0.2">
      <c r="A47" s="30" t="s">
        <v>487</v>
      </c>
      <c r="B47" s="48"/>
      <c r="C47" s="48"/>
      <c r="D47" s="48"/>
      <c r="E47" s="48"/>
      <c r="F47" s="116"/>
      <c r="G47" s="116"/>
      <c r="H47" s="116"/>
      <c r="I47" s="116"/>
      <c r="J47" s="116"/>
    </row>
    <row r="48" spans="1:10" x14ac:dyDescent="0.2">
      <c r="A48" s="30"/>
      <c r="B48" s="48"/>
      <c r="C48" s="48"/>
      <c r="D48" s="48"/>
      <c r="E48" s="48"/>
      <c r="F48" s="116"/>
      <c r="G48" s="116"/>
      <c r="H48" s="116"/>
      <c r="I48" s="116"/>
      <c r="J48" s="116"/>
    </row>
    <row r="49" spans="1:1" x14ac:dyDescent="0.2">
      <c r="A49" s="50" t="s">
        <v>8</v>
      </c>
    </row>
  </sheetData>
  <mergeCells count="7">
    <mergeCell ref="A36:J36"/>
    <mergeCell ref="A38:J38"/>
    <mergeCell ref="A1:J1"/>
    <mergeCell ref="B4:J4"/>
    <mergeCell ref="B12:J12"/>
    <mergeCell ref="B27:J27"/>
    <mergeCell ref="B20:J20"/>
  </mergeCells>
  <phoneticPr fontId="2" type="noConversion"/>
  <pageMargins left="0.5" right="0.4" top="0.74" bottom="0.46" header="0.5" footer="0.39"/>
  <pageSetup paperSize="9" scale="85"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70"/>
  <sheetViews>
    <sheetView workbookViewId="0">
      <selection activeCell="A2" sqref="A2"/>
    </sheetView>
  </sheetViews>
  <sheetFormatPr defaultRowHeight="12.75" x14ac:dyDescent="0.2"/>
  <cols>
    <col min="1" max="1" width="29.42578125" style="2" customWidth="1"/>
    <col min="2" max="10" width="9.7109375" style="3" customWidth="1"/>
    <col min="11" max="16384" width="9.140625" style="2"/>
  </cols>
  <sheetData>
    <row r="1" spans="1:10" ht="15" x14ac:dyDescent="0.25">
      <c r="A1" s="332" t="s">
        <v>548</v>
      </c>
      <c r="B1" s="332"/>
      <c r="C1" s="332"/>
      <c r="D1" s="332"/>
      <c r="E1" s="332"/>
      <c r="F1" s="332"/>
      <c r="G1" s="332"/>
      <c r="H1" s="332"/>
      <c r="I1" s="332"/>
    </row>
    <row r="3" spans="1:10" x14ac:dyDescent="0.2">
      <c r="A3" s="170"/>
      <c r="B3" s="79" t="s">
        <v>106</v>
      </c>
      <c r="C3" s="79" t="s">
        <v>254</v>
      </c>
      <c r="D3" s="79" t="s">
        <v>255</v>
      </c>
      <c r="E3" s="79" t="s">
        <v>123</v>
      </c>
      <c r="F3" s="79" t="s">
        <v>122</v>
      </c>
      <c r="G3" s="79" t="s">
        <v>256</v>
      </c>
      <c r="H3" s="79" t="s">
        <v>125</v>
      </c>
      <c r="I3" s="79" t="s">
        <v>124</v>
      </c>
      <c r="J3" s="79" t="s">
        <v>257</v>
      </c>
    </row>
    <row r="4" spans="1:10" ht="18" customHeight="1" x14ac:dyDescent="0.2">
      <c r="A4" s="74" t="s">
        <v>291</v>
      </c>
      <c r="B4" s="338" t="s">
        <v>56</v>
      </c>
      <c r="C4" s="338"/>
      <c r="D4" s="338"/>
      <c r="E4" s="338"/>
      <c r="F4" s="338"/>
      <c r="G4" s="338"/>
      <c r="H4" s="338"/>
      <c r="I4" s="338"/>
      <c r="J4" s="338"/>
    </row>
    <row r="5" spans="1:10" x14ac:dyDescent="0.2">
      <c r="A5" s="104" t="s">
        <v>114</v>
      </c>
      <c r="B5" s="316">
        <v>24542.000113999999</v>
      </c>
      <c r="C5" s="316">
        <v>35587.000198000002</v>
      </c>
      <c r="D5" s="316">
        <v>17556.000028999999</v>
      </c>
      <c r="E5" s="316">
        <v>6689.0000049999999</v>
      </c>
      <c r="F5" s="316">
        <v>12291.999992999999</v>
      </c>
      <c r="G5" s="316">
        <v>2482.0000230000001</v>
      </c>
      <c r="H5" s="316">
        <v>2023</v>
      </c>
      <c r="I5" s="316">
        <v>882.00012100000004</v>
      </c>
      <c r="J5" s="316">
        <v>102053.000483</v>
      </c>
    </row>
    <row r="6" spans="1:10" x14ac:dyDescent="0.2">
      <c r="A6" s="191" t="s">
        <v>293</v>
      </c>
      <c r="B6" s="317">
        <v>6976.0000339999997</v>
      </c>
      <c r="C6" s="317">
        <v>9066.000043</v>
      </c>
      <c r="D6" s="317">
        <v>5083.9999950000001</v>
      </c>
      <c r="E6" s="317">
        <v>1971.0000010000001</v>
      </c>
      <c r="F6" s="317">
        <v>2740.9999950000001</v>
      </c>
      <c r="G6" s="317">
        <v>876.00000599999998</v>
      </c>
      <c r="H6" s="317">
        <v>472</v>
      </c>
      <c r="I6" s="317">
        <v>216.00003599999999</v>
      </c>
      <c r="J6" s="317">
        <v>27402.000110000001</v>
      </c>
    </row>
    <row r="7" spans="1:10" x14ac:dyDescent="0.2">
      <c r="A7" s="104" t="s">
        <v>115</v>
      </c>
      <c r="B7" s="317">
        <v>9112.0000500000006</v>
      </c>
      <c r="C7" s="317">
        <v>10989.000069</v>
      </c>
      <c r="D7" s="317">
        <v>6288.9999859999998</v>
      </c>
      <c r="E7" s="317">
        <v>2638</v>
      </c>
      <c r="F7" s="317">
        <v>3418.999996</v>
      </c>
      <c r="G7" s="317">
        <v>1133.000008</v>
      </c>
      <c r="H7" s="317">
        <v>527</v>
      </c>
      <c r="I7" s="317">
        <v>288.00003600000002</v>
      </c>
      <c r="J7" s="317">
        <v>34395.000144999998</v>
      </c>
    </row>
    <row r="8" spans="1:10" x14ac:dyDescent="0.2">
      <c r="A8" s="104" t="s">
        <v>116</v>
      </c>
      <c r="B8" s="317">
        <v>13195.000087</v>
      </c>
      <c r="C8" s="317">
        <v>16678.000076</v>
      </c>
      <c r="D8" s="317">
        <v>10067.000051000001</v>
      </c>
      <c r="E8" s="317">
        <v>3501.0000030000001</v>
      </c>
      <c r="F8" s="317">
        <v>4975.9999980000002</v>
      </c>
      <c r="G8" s="317">
        <v>1804.000008</v>
      </c>
      <c r="H8" s="317">
        <v>802</v>
      </c>
      <c r="I8" s="317">
        <v>379.00003800000002</v>
      </c>
      <c r="J8" s="317">
        <v>51402.000261000001</v>
      </c>
    </row>
    <row r="9" spans="1:10" x14ac:dyDescent="0.2">
      <c r="A9" s="191" t="s">
        <v>294</v>
      </c>
      <c r="B9" s="317">
        <v>20530.000089000001</v>
      </c>
      <c r="C9" s="317">
        <v>24797.000109000001</v>
      </c>
      <c r="D9" s="317">
        <v>15279.000043</v>
      </c>
      <c r="E9" s="317">
        <v>5115.0000090000003</v>
      </c>
      <c r="F9" s="317">
        <v>8904.9999960000005</v>
      </c>
      <c r="G9" s="317">
        <v>2658.0000260000002</v>
      </c>
      <c r="H9" s="317">
        <v>1099</v>
      </c>
      <c r="I9" s="317">
        <v>398.00003900000002</v>
      </c>
      <c r="J9" s="317">
        <v>78781.000310999996</v>
      </c>
    </row>
    <row r="10" spans="1:10" x14ac:dyDescent="0.2">
      <c r="A10" s="104" t="s">
        <v>117</v>
      </c>
      <c r="B10" s="317">
        <v>29729.000100000001</v>
      </c>
      <c r="C10" s="317">
        <v>33478.000122999998</v>
      </c>
      <c r="D10" s="317">
        <v>22207.999995999999</v>
      </c>
      <c r="E10" s="317">
        <v>7709.0000099999997</v>
      </c>
      <c r="F10" s="317">
        <v>12110.999983</v>
      </c>
      <c r="G10" s="317">
        <v>3409.0000300000002</v>
      </c>
      <c r="H10" s="317">
        <v>1612</v>
      </c>
      <c r="I10" s="317">
        <v>511.00004899999999</v>
      </c>
      <c r="J10" s="317">
        <v>110767.000291</v>
      </c>
    </row>
    <row r="11" spans="1:10" x14ac:dyDescent="0.2">
      <c r="A11" s="104" t="s">
        <v>118</v>
      </c>
      <c r="B11" s="317">
        <v>41361.000169999999</v>
      </c>
      <c r="C11" s="317">
        <v>43181.000117000003</v>
      </c>
      <c r="D11" s="317">
        <v>29466.999961000001</v>
      </c>
      <c r="E11" s="317">
        <v>11183.000008999999</v>
      </c>
      <c r="F11" s="317">
        <v>16081.999991000001</v>
      </c>
      <c r="G11" s="317">
        <v>4755.0000380000001</v>
      </c>
      <c r="H11" s="317">
        <v>2009</v>
      </c>
      <c r="I11" s="317">
        <v>449.00002599999999</v>
      </c>
      <c r="J11" s="317">
        <v>148487.00031199999</v>
      </c>
    </row>
    <row r="12" spans="1:10" x14ac:dyDescent="0.2">
      <c r="A12" s="104" t="s">
        <v>119</v>
      </c>
      <c r="B12" s="317">
        <v>53374.000154000001</v>
      </c>
      <c r="C12" s="317">
        <v>49731.000149</v>
      </c>
      <c r="D12" s="317">
        <v>36304.999960000001</v>
      </c>
      <c r="E12" s="317">
        <v>14337.000008000001</v>
      </c>
      <c r="F12" s="317">
        <v>19415.999992000001</v>
      </c>
      <c r="G12" s="317">
        <v>5592.0000229999996</v>
      </c>
      <c r="H12" s="317">
        <v>2218</v>
      </c>
      <c r="I12" s="317">
        <v>389.00001400000002</v>
      </c>
      <c r="J12" s="317">
        <v>181362.00030000001</v>
      </c>
    </row>
    <row r="13" spans="1:10" x14ac:dyDescent="0.2">
      <c r="A13" s="104" t="s">
        <v>323</v>
      </c>
      <c r="B13" s="317">
        <v>43597.000189999999</v>
      </c>
      <c r="C13" s="317">
        <v>37499.000101999998</v>
      </c>
      <c r="D13" s="317">
        <v>27567.000066000001</v>
      </c>
      <c r="E13" s="317">
        <v>11221.000008999999</v>
      </c>
      <c r="F13" s="317">
        <v>15519.999997999999</v>
      </c>
      <c r="G13" s="317">
        <v>3961.0000180000002</v>
      </c>
      <c r="H13" s="317">
        <v>1773</v>
      </c>
      <c r="I13" s="317">
        <v>219.00000600000001</v>
      </c>
      <c r="J13" s="317">
        <v>141357.00038899999</v>
      </c>
    </row>
    <row r="14" spans="1:10" ht="13.5" customHeight="1" x14ac:dyDescent="0.2">
      <c r="A14" s="104" t="s">
        <v>322</v>
      </c>
      <c r="B14" s="317">
        <v>20025.000092999999</v>
      </c>
      <c r="C14" s="317">
        <v>16102.000029999999</v>
      </c>
      <c r="D14" s="317">
        <v>12518.000006</v>
      </c>
      <c r="E14" s="317">
        <v>4672.0000049999999</v>
      </c>
      <c r="F14" s="317">
        <v>6528.9999980000002</v>
      </c>
      <c r="G14" s="317">
        <v>1688.000012</v>
      </c>
      <c r="H14" s="317">
        <v>786</v>
      </c>
      <c r="I14" s="317">
        <v>68.000005999999999</v>
      </c>
      <c r="J14" s="317">
        <v>62388.00015</v>
      </c>
    </row>
    <row r="15" spans="1:10" x14ac:dyDescent="0.2">
      <c r="A15" s="104" t="s">
        <v>321</v>
      </c>
      <c r="B15" s="317">
        <v>5416.0000230000005</v>
      </c>
      <c r="C15" s="317">
        <v>3994.0000140000002</v>
      </c>
      <c r="D15" s="317">
        <v>2944.999996</v>
      </c>
      <c r="E15" s="317">
        <v>1150.000002</v>
      </c>
      <c r="F15" s="317">
        <v>1631</v>
      </c>
      <c r="G15" s="317">
        <v>445.00000199999999</v>
      </c>
      <c r="H15" s="317">
        <v>183</v>
      </c>
      <c r="I15" s="317">
        <v>16.000000999999997</v>
      </c>
      <c r="J15" s="317">
        <v>15780.000038</v>
      </c>
    </row>
    <row r="16" spans="1:10" x14ac:dyDescent="0.2">
      <c r="A16" s="125" t="s">
        <v>55</v>
      </c>
      <c r="B16" s="318">
        <v>939.000001</v>
      </c>
      <c r="C16" s="318">
        <v>454.00000999999997</v>
      </c>
      <c r="D16" s="318">
        <v>180.000001</v>
      </c>
      <c r="E16" s="318">
        <v>136</v>
      </c>
      <c r="F16" s="318">
        <v>1296.0000010000001</v>
      </c>
      <c r="G16" s="318">
        <v>30</v>
      </c>
      <c r="H16" s="318">
        <v>35</v>
      </c>
      <c r="I16" s="318">
        <v>204.00000600000001</v>
      </c>
      <c r="J16" s="318">
        <v>3274.0000190000001</v>
      </c>
    </row>
    <row r="17" spans="1:10" x14ac:dyDescent="0.2">
      <c r="A17" s="57" t="s">
        <v>121</v>
      </c>
      <c r="B17" s="172">
        <f>SUM(B5:B16)</f>
        <v>268796.00110500003</v>
      </c>
      <c r="C17" s="172">
        <f t="shared" ref="C17:J17" si="0">SUM(C5:C16)</f>
        <v>281556.00104</v>
      </c>
      <c r="D17" s="172">
        <f t="shared" si="0"/>
        <v>185465.00008999999</v>
      </c>
      <c r="E17" s="172">
        <f t="shared" si="0"/>
        <v>70322.000060999999</v>
      </c>
      <c r="F17" s="172">
        <f t="shared" si="0"/>
        <v>104917.99994099999</v>
      </c>
      <c r="G17" s="172">
        <f t="shared" si="0"/>
        <v>28833.000194000004</v>
      </c>
      <c r="H17" s="172">
        <f t="shared" si="0"/>
        <v>13539</v>
      </c>
      <c r="I17" s="172">
        <f t="shared" si="0"/>
        <v>4019.0003780000006</v>
      </c>
      <c r="J17" s="172">
        <f t="shared" si="0"/>
        <v>957448.00280900009</v>
      </c>
    </row>
    <row r="18" spans="1:10" ht="18" customHeight="1" x14ac:dyDescent="0.2">
      <c r="A18" s="74" t="s">
        <v>291</v>
      </c>
      <c r="B18" s="339" t="s">
        <v>292</v>
      </c>
      <c r="C18" s="339"/>
      <c r="D18" s="339"/>
      <c r="E18" s="339"/>
      <c r="F18" s="339"/>
      <c r="G18" s="339"/>
      <c r="H18" s="339"/>
      <c r="I18" s="339"/>
      <c r="J18" s="339"/>
    </row>
    <row r="19" spans="1:10" ht="12.75" customHeight="1" x14ac:dyDescent="0.2">
      <c r="A19" s="104" t="s">
        <v>114</v>
      </c>
      <c r="B19" s="59">
        <f t="shared" ref="B19:B29" si="1">B5/B$17</f>
        <v>9.1303442064278081E-2</v>
      </c>
      <c r="C19" s="59">
        <f t="shared" ref="C19:J19" si="2">C5/C$17</f>
        <v>0.126394039077662</v>
      </c>
      <c r="D19" s="59">
        <f t="shared" si="2"/>
        <v>9.4659369802823481E-2</v>
      </c>
      <c r="E19" s="59">
        <f t="shared" si="2"/>
        <v>9.5119592719173307E-2</v>
      </c>
      <c r="F19" s="59">
        <f t="shared" si="2"/>
        <v>0.11715816161108993</v>
      </c>
      <c r="G19" s="59">
        <f t="shared" si="2"/>
        <v>8.6081920240700147E-2</v>
      </c>
      <c r="H19" s="59">
        <f t="shared" si="2"/>
        <v>0.14942019351503066</v>
      </c>
      <c r="I19" s="59">
        <f t="shared" si="2"/>
        <v>0.21945758597786325</v>
      </c>
      <c r="J19" s="59">
        <f t="shared" si="2"/>
        <v>0.1065885564371044</v>
      </c>
    </row>
    <row r="20" spans="1:10" ht="12.75" customHeight="1" x14ac:dyDescent="0.2">
      <c r="A20" s="191" t="s">
        <v>293</v>
      </c>
      <c r="B20" s="59">
        <f t="shared" si="1"/>
        <v>2.5952767174073244E-2</v>
      </c>
      <c r="C20" s="59">
        <f t="shared" ref="C20:J29" si="3">C6/C$17</f>
        <v>3.2199633499241292E-2</v>
      </c>
      <c r="D20" s="59">
        <f t="shared" si="3"/>
        <v>2.7412180155462779E-2</v>
      </c>
      <c r="E20" s="59">
        <f t="shared" si="3"/>
        <v>2.8028213066896266E-2</v>
      </c>
      <c r="F20" s="59">
        <f t="shared" si="3"/>
        <v>2.6125164381148945E-2</v>
      </c>
      <c r="G20" s="59">
        <f t="shared" si="3"/>
        <v>3.0381854129154794E-2</v>
      </c>
      <c r="H20" s="59">
        <f t="shared" si="3"/>
        <v>3.4862249796883078E-2</v>
      </c>
      <c r="I20" s="59">
        <f t="shared" si="3"/>
        <v>5.3744716517665367E-2</v>
      </c>
      <c r="J20" s="59">
        <f t="shared" si="3"/>
        <v>2.8619831081799631E-2</v>
      </c>
    </row>
    <row r="21" spans="1:10" ht="12.75" customHeight="1" x14ac:dyDescent="0.2">
      <c r="A21" s="104" t="s">
        <v>115</v>
      </c>
      <c r="B21" s="59">
        <f t="shared" si="1"/>
        <v>3.3899314024543735E-2</v>
      </c>
      <c r="C21" s="59">
        <f t="shared" si="3"/>
        <v>3.9029535965879901E-2</v>
      </c>
      <c r="D21" s="59">
        <f t="shared" si="3"/>
        <v>3.3909362860637629E-2</v>
      </c>
      <c r="E21" s="59">
        <f t="shared" si="3"/>
        <v>3.7513153745793601E-2</v>
      </c>
      <c r="F21" s="59">
        <f t="shared" si="3"/>
        <v>3.2587353913748396E-2</v>
      </c>
      <c r="G21" s="59">
        <f t="shared" si="3"/>
        <v>3.9295251981296464E-2</v>
      </c>
      <c r="H21" s="59">
        <f t="shared" si="3"/>
        <v>3.8924588226604627E-2</v>
      </c>
      <c r="I21" s="59">
        <f t="shared" si="3"/>
        <v>7.1659619037736752E-2</v>
      </c>
      <c r="J21" s="59">
        <f t="shared" si="3"/>
        <v>3.5923622007764958E-2</v>
      </c>
    </row>
    <row r="22" spans="1:10" ht="12.75" customHeight="1" x14ac:dyDescent="0.2">
      <c r="A22" s="104" t="s">
        <v>116</v>
      </c>
      <c r="B22" s="59">
        <f t="shared" si="1"/>
        <v>4.908927228365137E-2</v>
      </c>
      <c r="C22" s="59">
        <f t="shared" si="3"/>
        <v>5.9235107809442841E-2</v>
      </c>
      <c r="D22" s="59">
        <f t="shared" si="3"/>
        <v>5.4279783496157342E-2</v>
      </c>
      <c r="E22" s="59">
        <f t="shared" si="3"/>
        <v>4.9785273455861589E-2</v>
      </c>
      <c r="F22" s="59">
        <f t="shared" si="3"/>
        <v>4.7427514828706462E-2</v>
      </c>
      <c r="G22" s="59">
        <f t="shared" si="3"/>
        <v>6.2567197165122032E-2</v>
      </c>
      <c r="H22" s="59">
        <f t="shared" si="3"/>
        <v>5.923628037521235E-2</v>
      </c>
      <c r="I22" s="59">
        <f t="shared" si="3"/>
        <v>9.4302065776018684E-2</v>
      </c>
      <c r="J22" s="59">
        <f t="shared" si="3"/>
        <v>5.3686466638600439E-2</v>
      </c>
    </row>
    <row r="23" spans="1:10" ht="12.75" customHeight="1" x14ac:dyDescent="0.2">
      <c r="A23" s="191" t="s">
        <v>294</v>
      </c>
      <c r="B23" s="59">
        <f t="shared" si="1"/>
        <v>7.6377624684157222E-2</v>
      </c>
      <c r="C23" s="59">
        <f t="shared" si="3"/>
        <v>8.8071289609903042E-2</v>
      </c>
      <c r="D23" s="59">
        <f t="shared" si="3"/>
        <v>8.2382120807621972E-2</v>
      </c>
      <c r="E23" s="59">
        <f t="shared" si="3"/>
        <v>7.2736839176403584E-2</v>
      </c>
      <c r="F23" s="59">
        <f t="shared" si="3"/>
        <v>8.487580778329433E-2</v>
      </c>
      <c r="G23" s="59">
        <f t="shared" si="3"/>
        <v>9.2186037114275601E-2</v>
      </c>
      <c r="H23" s="59">
        <f t="shared" si="3"/>
        <v>8.117290789570869E-2</v>
      </c>
      <c r="I23" s="59">
        <f t="shared" si="3"/>
        <v>9.9029609745411168E-2</v>
      </c>
      <c r="J23" s="59">
        <f t="shared" si="3"/>
        <v>8.2282275465476007E-2</v>
      </c>
    </row>
    <row r="24" spans="1:10" ht="12.75" customHeight="1" x14ac:dyDescent="0.2">
      <c r="A24" s="104" t="s">
        <v>117</v>
      </c>
      <c r="B24" s="59">
        <f t="shared" si="1"/>
        <v>0.110600604093016</v>
      </c>
      <c r="C24" s="59">
        <f t="shared" si="3"/>
        <v>0.11890352185476542</v>
      </c>
      <c r="D24" s="59">
        <f t="shared" si="3"/>
        <v>0.11974226935121557</v>
      </c>
      <c r="E24" s="59">
        <f t="shared" si="3"/>
        <v>0.10962429969729129</v>
      </c>
      <c r="F24" s="59">
        <f t="shared" si="3"/>
        <v>0.11543300472569577</v>
      </c>
      <c r="G24" s="59">
        <f t="shared" si="3"/>
        <v>0.11823258096843474</v>
      </c>
      <c r="H24" s="59">
        <f t="shared" si="3"/>
        <v>0.11906344634020238</v>
      </c>
      <c r="I24" s="59">
        <f t="shared" si="3"/>
        <v>0.12714605646648186</v>
      </c>
      <c r="J24" s="59">
        <f t="shared" si="3"/>
        <v>0.11568983377272421</v>
      </c>
    </row>
    <row r="25" spans="1:10" ht="12.75" customHeight="1" x14ac:dyDescent="0.2">
      <c r="A25" s="104" t="s">
        <v>118</v>
      </c>
      <c r="B25" s="59">
        <f t="shared" si="1"/>
        <v>0.15387505766442974</v>
      </c>
      <c r="C25" s="59">
        <f t="shared" si="3"/>
        <v>0.15336558253952962</v>
      </c>
      <c r="D25" s="59">
        <f t="shared" si="3"/>
        <v>0.15888172941903134</v>
      </c>
      <c r="E25" s="59">
        <f t="shared" si="3"/>
        <v>0.15902562497226239</v>
      </c>
      <c r="F25" s="59">
        <f t="shared" si="3"/>
        <v>0.15328161040091898</v>
      </c>
      <c r="G25" s="59">
        <f t="shared" si="3"/>
        <v>0.1649152015401259</v>
      </c>
      <c r="H25" s="59">
        <f t="shared" si="3"/>
        <v>0.14838614373291972</v>
      </c>
      <c r="I25" s="59">
        <f t="shared" si="3"/>
        <v>0.11171932912915987</v>
      </c>
      <c r="J25" s="59">
        <f t="shared" si="3"/>
        <v>0.15508622909689379</v>
      </c>
    </row>
    <row r="26" spans="1:10" ht="12.75" customHeight="1" x14ac:dyDescent="0.2">
      <c r="A26" s="104" t="s">
        <v>119</v>
      </c>
      <c r="B26" s="59">
        <f t="shared" si="1"/>
        <v>0.19856694271709224</v>
      </c>
      <c r="C26" s="59">
        <f t="shared" si="3"/>
        <v>0.17662916068315246</v>
      </c>
      <c r="D26" s="59">
        <f t="shared" si="3"/>
        <v>0.19575121959605529</v>
      </c>
      <c r="E26" s="59">
        <f t="shared" si="3"/>
        <v>0.20387645396267937</v>
      </c>
      <c r="F26" s="59">
        <f t="shared" si="3"/>
        <v>0.18505880785869416</v>
      </c>
      <c r="G26" s="59">
        <f t="shared" si="3"/>
        <v>0.1939444381567918</v>
      </c>
      <c r="H26" s="59">
        <f t="shared" si="3"/>
        <v>0.16382302976586158</v>
      </c>
      <c r="I26" s="59">
        <f t="shared" si="3"/>
        <v>9.6790240709949987E-2</v>
      </c>
      <c r="J26" s="59">
        <f t="shared" si="3"/>
        <v>0.1894222973654055</v>
      </c>
    </row>
    <row r="27" spans="1:10" ht="12.75" customHeight="1" x14ac:dyDescent="0.2">
      <c r="A27" s="104" t="s">
        <v>323</v>
      </c>
      <c r="B27" s="59">
        <f t="shared" si="1"/>
        <v>0.1621936338739268</v>
      </c>
      <c r="C27" s="59">
        <f t="shared" si="3"/>
        <v>0.13318487250666911</v>
      </c>
      <c r="D27" s="59">
        <f t="shared" si="3"/>
        <v>0.14863720946066727</v>
      </c>
      <c r="E27" s="59">
        <f t="shared" si="3"/>
        <v>0.15956599640605321</v>
      </c>
      <c r="F27" s="59">
        <f t="shared" si="3"/>
        <v>0.14792504629069919</v>
      </c>
      <c r="G27" s="59">
        <f t="shared" si="3"/>
        <v>0.13737731042031012</v>
      </c>
      <c r="H27" s="59">
        <f t="shared" si="3"/>
        <v>0.13095501883447819</v>
      </c>
      <c r="I27" s="59">
        <f t="shared" si="3"/>
        <v>5.4491163324792299E-2</v>
      </c>
      <c r="J27" s="59">
        <f t="shared" si="3"/>
        <v>0.14763934957750297</v>
      </c>
    </row>
    <row r="28" spans="1:10" ht="12.75" customHeight="1" x14ac:dyDescent="0.2">
      <c r="A28" s="104" t="s">
        <v>322</v>
      </c>
      <c r="B28" s="59">
        <f t="shared" si="1"/>
        <v>7.4498876511104095E-2</v>
      </c>
      <c r="C28" s="59">
        <f t="shared" si="3"/>
        <v>5.7189333455948697E-2</v>
      </c>
      <c r="D28" s="59">
        <f t="shared" si="3"/>
        <v>6.7495214730140085E-2</v>
      </c>
      <c r="E28" s="59">
        <f t="shared" si="3"/>
        <v>6.643724582559267E-2</v>
      </c>
      <c r="F28" s="59">
        <f t="shared" si="3"/>
        <v>6.2229550712666504E-2</v>
      </c>
      <c r="G28" s="59">
        <f t="shared" si="3"/>
        <v>5.8544029433026674E-2</v>
      </c>
      <c r="H28" s="59">
        <f t="shared" si="3"/>
        <v>5.8054509195656988E-2</v>
      </c>
      <c r="I28" s="59">
        <f t="shared" si="3"/>
        <v>1.6919631650753726E-2</v>
      </c>
      <c r="J28" s="59">
        <f t="shared" si="3"/>
        <v>6.5160718876600646E-2</v>
      </c>
    </row>
    <row r="29" spans="1:10" ht="12.75" customHeight="1" x14ac:dyDescent="0.2">
      <c r="A29" s="104" t="s">
        <v>321</v>
      </c>
      <c r="B29" s="59">
        <f t="shared" si="1"/>
        <v>2.0149109364481742E-2</v>
      </c>
      <c r="C29" s="59">
        <f t="shared" si="3"/>
        <v>1.4185455111051183E-2</v>
      </c>
      <c r="D29" s="59">
        <f t="shared" si="3"/>
        <v>1.5879006791420968E-2</v>
      </c>
      <c r="E29" s="59">
        <f t="shared" si="3"/>
        <v>1.6353346051057222E-2</v>
      </c>
      <c r="F29" s="59">
        <f t="shared" si="3"/>
        <v>1.5545473616702407E-2</v>
      </c>
      <c r="G29" s="59">
        <f t="shared" si="3"/>
        <v>1.5433704401410234E-2</v>
      </c>
      <c r="H29" s="59">
        <f t="shared" si="3"/>
        <v>1.3516507866164413E-2</v>
      </c>
      <c r="I29" s="59">
        <f t="shared" si="3"/>
        <v>3.9810896977228389E-3</v>
      </c>
      <c r="J29" s="59">
        <f t="shared" si="3"/>
        <v>1.6481312814590445E-2</v>
      </c>
    </row>
    <row r="30" spans="1:10" ht="12.75" customHeight="1" x14ac:dyDescent="0.2">
      <c r="A30" s="125" t="s">
        <v>55</v>
      </c>
      <c r="B30" s="59">
        <f t="shared" ref="B30:J30" si="4">B16/B$17</f>
        <v>3.4933555452456213E-3</v>
      </c>
      <c r="C30" s="59">
        <f t="shared" si="4"/>
        <v>1.612467886754441E-3</v>
      </c>
      <c r="D30" s="59">
        <f t="shared" si="4"/>
        <v>9.705335287663548E-4</v>
      </c>
      <c r="E30" s="59">
        <f t="shared" si="4"/>
        <v>1.9339609209355307E-3</v>
      </c>
      <c r="F30" s="59">
        <f t="shared" si="4"/>
        <v>1.2352503876635067E-2</v>
      </c>
      <c r="G30" s="59">
        <f t="shared" si="4"/>
        <v>1.0404744493513667E-3</v>
      </c>
      <c r="H30" s="59">
        <f t="shared" si="4"/>
        <v>2.5851244552773469E-3</v>
      </c>
      <c r="I30" s="59">
        <f t="shared" si="4"/>
        <v>5.0758891966444092E-2</v>
      </c>
      <c r="J30" s="59">
        <f t="shared" si="4"/>
        <v>3.4195068655369326E-3</v>
      </c>
    </row>
    <row r="31" spans="1:10" ht="12.75" customHeight="1" x14ac:dyDescent="0.2">
      <c r="A31" s="227" t="s">
        <v>121</v>
      </c>
      <c r="B31" s="235">
        <f t="shared" ref="B31:J31" si="5">B17/B$17</f>
        <v>1</v>
      </c>
      <c r="C31" s="235">
        <f t="shared" si="5"/>
        <v>1</v>
      </c>
      <c r="D31" s="235">
        <f t="shared" si="5"/>
        <v>1</v>
      </c>
      <c r="E31" s="235">
        <f t="shared" si="5"/>
        <v>1</v>
      </c>
      <c r="F31" s="235">
        <f t="shared" si="5"/>
        <v>1</v>
      </c>
      <c r="G31" s="235">
        <f t="shared" si="5"/>
        <v>1</v>
      </c>
      <c r="H31" s="235">
        <f t="shared" si="5"/>
        <v>1</v>
      </c>
      <c r="I31" s="235">
        <f t="shared" si="5"/>
        <v>1</v>
      </c>
      <c r="J31" s="235">
        <f t="shared" si="5"/>
        <v>1</v>
      </c>
    </row>
    <row r="32" spans="1:10" ht="18" customHeight="1" x14ac:dyDescent="0.2">
      <c r="A32" s="74" t="s">
        <v>81</v>
      </c>
      <c r="B32" s="339" t="s">
        <v>100</v>
      </c>
      <c r="C32" s="339"/>
      <c r="D32" s="339"/>
      <c r="E32" s="339"/>
      <c r="F32" s="339"/>
      <c r="G32" s="339"/>
      <c r="H32" s="339"/>
      <c r="I32" s="339"/>
      <c r="J32" s="339"/>
    </row>
    <row r="33" spans="1:10" ht="12.75" customHeight="1" x14ac:dyDescent="0.2">
      <c r="A33" s="104" t="s">
        <v>114</v>
      </c>
      <c r="B33" s="59">
        <f t="shared" ref="B33:B42" si="6">B5/SUM(B$5:B$15)</f>
        <v>9.1623515580506146E-2</v>
      </c>
      <c r="C33" s="59">
        <f t="shared" ref="C33:J33" si="7">C5/SUM(C$5:C$15)</f>
        <v>0.12659817456867573</v>
      </c>
      <c r="D33" s="59">
        <f t="shared" si="7"/>
        <v>9.4751329144653548E-2</v>
      </c>
      <c r="E33" s="59">
        <f t="shared" si="7"/>
        <v>9.5303906750441134E-2</v>
      </c>
      <c r="F33" s="59">
        <f t="shared" si="7"/>
        <v>0.1186234583400958</v>
      </c>
      <c r="G33" s="59">
        <f t="shared" si="7"/>
        <v>8.6171579567500378E-2</v>
      </c>
      <c r="H33" s="59">
        <f t="shared" si="7"/>
        <v>0.14980746445497631</v>
      </c>
      <c r="I33" s="59">
        <f t="shared" si="7"/>
        <v>0.23119266972380781</v>
      </c>
      <c r="J33" s="59">
        <f t="shared" si="7"/>
        <v>0.10695428735702034</v>
      </c>
    </row>
    <row r="34" spans="1:10" ht="12.75" customHeight="1" x14ac:dyDescent="0.2">
      <c r="A34" s="191" t="s">
        <v>293</v>
      </c>
      <c r="B34" s="59">
        <f t="shared" si="6"/>
        <v>2.6043747242923285E-2</v>
      </c>
      <c r="C34" s="59">
        <f t="shared" ref="C34:J42" si="8">C6/SUM(C$5:C$15)</f>
        <v>3.2251638230182685E-2</v>
      </c>
      <c r="D34" s="59">
        <f t="shared" si="8"/>
        <v>2.7438810440985222E-2</v>
      </c>
      <c r="E34" s="59">
        <f t="shared" si="8"/>
        <v>2.8082523570041977E-2</v>
      </c>
      <c r="F34" s="59">
        <f t="shared" si="8"/>
        <v>2.645191172325486E-2</v>
      </c>
      <c r="G34" s="59">
        <f t="shared" si="8"/>
        <v>3.0413498597360731E-2</v>
      </c>
      <c r="H34" s="59">
        <f t="shared" si="8"/>
        <v>3.495260663507109E-2</v>
      </c>
      <c r="I34" s="59">
        <f t="shared" si="8"/>
        <v>5.6618614662614759E-2</v>
      </c>
      <c r="J34" s="59">
        <f t="shared" si="8"/>
        <v>2.8718032591410675E-2</v>
      </c>
    </row>
    <row r="35" spans="1:10" ht="12.75" customHeight="1" x14ac:dyDescent="0.2">
      <c r="A35" s="104" t="s">
        <v>115</v>
      </c>
      <c r="B35" s="59">
        <f t="shared" si="6"/>
        <v>3.4018151522804928E-2</v>
      </c>
      <c r="C35" s="59">
        <f t="shared" si="8"/>
        <v>3.9092571482005289E-2</v>
      </c>
      <c r="D35" s="59">
        <f t="shared" si="8"/>
        <v>3.3942305005689268E-2</v>
      </c>
      <c r="E35" s="59">
        <f t="shared" si="8"/>
        <v>3.7585843297912168E-2</v>
      </c>
      <c r="F35" s="59">
        <f t="shared" si="8"/>
        <v>3.2994923838371153E-2</v>
      </c>
      <c r="G35" s="59">
        <f t="shared" si="8"/>
        <v>3.9336180271804355E-2</v>
      </c>
      <c r="H35" s="59">
        <f t="shared" si="8"/>
        <v>3.9025473933649288E-2</v>
      </c>
      <c r="I35" s="59">
        <f t="shared" si="8"/>
        <v>7.5491483071341625E-2</v>
      </c>
      <c r="J35" s="59">
        <f t="shared" si="8"/>
        <v>3.6046884577057424E-2</v>
      </c>
    </row>
    <row r="36" spans="1:10" ht="12.75" customHeight="1" x14ac:dyDescent="0.2">
      <c r="A36" s="104" t="s">
        <v>116</v>
      </c>
      <c r="B36" s="59">
        <f t="shared" si="6"/>
        <v>4.9261359727822897E-2</v>
      </c>
      <c r="C36" s="59">
        <f t="shared" si="8"/>
        <v>5.9330776781699526E-2</v>
      </c>
      <c r="D36" s="59">
        <f t="shared" si="8"/>
        <v>5.4332515023690034E-2</v>
      </c>
      <c r="E36" s="59">
        <f t="shared" si="8"/>
        <v>4.9881742797099331E-2</v>
      </c>
      <c r="F36" s="59">
        <f t="shared" si="8"/>
        <v>4.8020690595445385E-2</v>
      </c>
      <c r="G36" s="59">
        <f t="shared" si="8"/>
        <v>6.2632364540128493E-2</v>
      </c>
      <c r="H36" s="59">
        <f t="shared" si="8"/>
        <v>5.9389810426540283E-2</v>
      </c>
      <c r="I36" s="59">
        <f t="shared" si="8"/>
        <v>9.9344692278839963E-2</v>
      </c>
      <c r="J36" s="59">
        <f t="shared" si="8"/>
        <v>5.3870677791158436E-2</v>
      </c>
    </row>
    <row r="37" spans="1:10" ht="12.75" customHeight="1" x14ac:dyDescent="0.2">
      <c r="A37" s="191" t="s">
        <v>294</v>
      </c>
      <c r="B37" s="59">
        <f t="shared" si="6"/>
        <v>7.6645374227231347E-2</v>
      </c>
      <c r="C37" s="59">
        <f t="shared" si="8"/>
        <v>8.8213531095972506E-2</v>
      </c>
      <c r="D37" s="59">
        <f t="shared" si="8"/>
        <v>8.2462153092052085E-2</v>
      </c>
      <c r="E37" s="59">
        <f t="shared" si="8"/>
        <v>7.2877781958716206E-2</v>
      </c>
      <c r="F37" s="59">
        <f t="shared" si="8"/>
        <v>8.5937349222715662E-2</v>
      </c>
      <c r="G37" s="59">
        <f t="shared" si="8"/>
        <v>9.2282054233839575E-2</v>
      </c>
      <c r="H37" s="59">
        <f t="shared" si="8"/>
        <v>8.1383293838862558E-2</v>
      </c>
      <c r="I37" s="59">
        <f t="shared" si="8"/>
        <v>0.10432503281548827</v>
      </c>
      <c r="J37" s="59">
        <f t="shared" si="8"/>
        <v>8.2564605701522728E-2</v>
      </c>
    </row>
    <row r="38" spans="1:10" ht="12.75" customHeight="1" x14ac:dyDescent="0.2">
      <c r="A38" s="104" t="s">
        <v>117</v>
      </c>
      <c r="B38" s="59">
        <f t="shared" si="6"/>
        <v>0.11098832577632425</v>
      </c>
      <c r="C38" s="59">
        <f t="shared" si="8"/>
        <v>0.11909555962010791</v>
      </c>
      <c r="D38" s="59">
        <f t="shared" si="8"/>
        <v>0.11985859613747786</v>
      </c>
      <c r="E38" s="59">
        <f t="shared" si="8"/>
        <v>0.10983671962072152</v>
      </c>
      <c r="F38" s="59">
        <f t="shared" si="8"/>
        <v>0.11687672492340047</v>
      </c>
      <c r="G38" s="59">
        <f t="shared" si="8"/>
        <v>0.11835572707839422</v>
      </c>
      <c r="H38" s="59">
        <f t="shared" si="8"/>
        <v>0.11937203791469195</v>
      </c>
      <c r="I38" s="59">
        <f t="shared" si="8"/>
        <v>0.13394495391152741</v>
      </c>
      <c r="J38" s="59">
        <f t="shared" si="8"/>
        <v>0.11608679335961558</v>
      </c>
    </row>
    <row r="39" spans="1:10" ht="12.75" customHeight="1" x14ac:dyDescent="0.2">
      <c r="A39" s="104" t="s">
        <v>118</v>
      </c>
      <c r="B39" s="59">
        <f t="shared" si="6"/>
        <v>0.15441448235262251</v>
      </c>
      <c r="C39" s="59">
        <f t="shared" si="8"/>
        <v>0.15361327901892669</v>
      </c>
      <c r="D39" s="59">
        <f t="shared" si="8"/>
        <v>0.15903607926624277</v>
      </c>
      <c r="E39" s="59">
        <f t="shared" si="8"/>
        <v>0.1593337702573254</v>
      </c>
      <c r="F39" s="59">
        <f t="shared" si="8"/>
        <v>0.15519870298114227</v>
      </c>
      <c r="G39" s="59">
        <f t="shared" si="8"/>
        <v>0.16508697031465913</v>
      </c>
      <c r="H39" s="59">
        <f t="shared" si="8"/>
        <v>0.1487707345971564</v>
      </c>
      <c r="I39" s="59">
        <f t="shared" si="8"/>
        <v>0.11769331119740188</v>
      </c>
      <c r="J39" s="59">
        <f t="shared" si="8"/>
        <v>0.15561836717184155</v>
      </c>
    </row>
    <row r="40" spans="1:10" ht="12.75" customHeight="1" x14ac:dyDescent="0.2">
      <c r="A40" s="104" t="s">
        <v>119</v>
      </c>
      <c r="B40" s="59">
        <f t="shared" si="6"/>
        <v>0.1992630393606051</v>
      </c>
      <c r="C40" s="59">
        <f t="shared" si="8"/>
        <v>0.17691442951945607</v>
      </c>
      <c r="D40" s="59">
        <f t="shared" si="8"/>
        <v>0.19594138728208554</v>
      </c>
      <c r="E40" s="59">
        <f t="shared" si="8"/>
        <v>0.20427150707462227</v>
      </c>
      <c r="F40" s="59">
        <f t="shared" si="8"/>
        <v>0.18737333773949935</v>
      </c>
      <c r="G40" s="59">
        <f t="shared" si="8"/>
        <v>0.19414644256971805</v>
      </c>
      <c r="H40" s="59">
        <f t="shared" si="8"/>
        <v>0.16424763033175355</v>
      </c>
      <c r="I40" s="59">
        <f t="shared" si="8"/>
        <v>0.1019659177113181</v>
      </c>
      <c r="J40" s="59">
        <f t="shared" si="8"/>
        <v>0.1900722507317307</v>
      </c>
    </row>
    <row r="41" spans="1:10" ht="12.75" customHeight="1" x14ac:dyDescent="0.2">
      <c r="A41" s="104" t="s">
        <v>323</v>
      </c>
      <c r="B41" s="59">
        <f t="shared" si="6"/>
        <v>0.1627622201783433</v>
      </c>
      <c r="C41" s="59">
        <f t="shared" si="8"/>
        <v>0.13339997568355269</v>
      </c>
      <c r="D41" s="59">
        <f t="shared" si="8"/>
        <v>0.14878160699872325</v>
      </c>
      <c r="E41" s="59">
        <f t="shared" si="8"/>
        <v>0.15987518877336809</v>
      </c>
      <c r="F41" s="59">
        <f t="shared" si="8"/>
        <v>0.14977514434180492</v>
      </c>
      <c r="G41" s="59">
        <f t="shared" si="8"/>
        <v>0.13752039687952791</v>
      </c>
      <c r="H41" s="59">
        <f t="shared" si="8"/>
        <v>0.13129443127962084</v>
      </c>
      <c r="I41" s="59">
        <f t="shared" si="8"/>
        <v>5.7404976315949881E-2</v>
      </c>
      <c r="J41" s="59">
        <f t="shared" si="8"/>
        <v>0.14814593562146194</v>
      </c>
    </row>
    <row r="42" spans="1:10" ht="12.75" customHeight="1" x14ac:dyDescent="0.2">
      <c r="A42" s="104" t="s">
        <v>322</v>
      </c>
      <c r="B42" s="59">
        <f t="shared" si="6"/>
        <v>7.4760039911090301E-2</v>
      </c>
      <c r="C42" s="59">
        <f t="shared" si="8"/>
        <v>5.7281698355044972E-2</v>
      </c>
      <c r="D42" s="59">
        <f t="shared" si="8"/>
        <v>6.7560784736957077E-2</v>
      </c>
      <c r="E42" s="59">
        <f t="shared" si="8"/>
        <v>6.6565981833121637E-2</v>
      </c>
      <c r="F42" s="59">
        <f t="shared" si="8"/>
        <v>6.3007855491888518E-2</v>
      </c>
      <c r="G42" s="59">
        <f t="shared" si="8"/>
        <v>5.8605006444836599E-2</v>
      </c>
      <c r="H42" s="59">
        <f t="shared" si="8"/>
        <v>5.8204976303317536E-2</v>
      </c>
      <c r="I42" s="59">
        <f t="shared" si="8"/>
        <v>1.7824377292092172E-2</v>
      </c>
      <c r="J42" s="59">
        <f t="shared" si="8"/>
        <v>6.538430094257211E-2</v>
      </c>
    </row>
    <row r="43" spans="1:10" ht="12.75" customHeight="1" x14ac:dyDescent="0.2">
      <c r="A43" s="104" t="s">
        <v>321</v>
      </c>
      <c r="B43" s="59">
        <f t="shared" ref="B43:J43" si="9">B15/SUM(B$5:B$15)</f>
        <v>2.0219744119725835E-2</v>
      </c>
      <c r="C43" s="59">
        <f t="shared" si="9"/>
        <v>1.4208365644376005E-2</v>
      </c>
      <c r="D43" s="59">
        <f t="shared" si="9"/>
        <v>1.5894432871443428E-2</v>
      </c>
      <c r="E43" s="59">
        <f t="shared" si="9"/>
        <v>1.6385034066630281E-2</v>
      </c>
      <c r="F43" s="59">
        <f t="shared" si="9"/>
        <v>1.5739900802381676E-2</v>
      </c>
      <c r="G43" s="59">
        <f t="shared" si="9"/>
        <v>1.5449779502230417E-2</v>
      </c>
      <c r="H43" s="59">
        <f t="shared" si="9"/>
        <v>1.3551540284360189E-2</v>
      </c>
      <c r="I43" s="59">
        <f t="shared" si="9"/>
        <v>4.193971019618028E-3</v>
      </c>
      <c r="J43" s="59">
        <f t="shared" si="9"/>
        <v>1.6537864154608443E-2</v>
      </c>
    </row>
    <row r="44" spans="1:10" ht="12.75" customHeight="1" x14ac:dyDescent="0.2">
      <c r="A44" s="227" t="s">
        <v>378</v>
      </c>
      <c r="B44" s="235">
        <f>SUM(B33:B43)</f>
        <v>0.99999999999999989</v>
      </c>
      <c r="C44" s="235">
        <f t="shared" ref="C44:J44" si="10">SUM(C33:C43)</f>
        <v>1</v>
      </c>
      <c r="D44" s="235">
        <f t="shared" si="10"/>
        <v>1</v>
      </c>
      <c r="E44" s="235">
        <f t="shared" si="10"/>
        <v>1</v>
      </c>
      <c r="F44" s="235">
        <f t="shared" si="10"/>
        <v>1</v>
      </c>
      <c r="G44" s="235">
        <f t="shared" si="10"/>
        <v>0.99999999999999967</v>
      </c>
      <c r="H44" s="235">
        <f t="shared" si="10"/>
        <v>1</v>
      </c>
      <c r="I44" s="235">
        <f t="shared" si="10"/>
        <v>1</v>
      </c>
      <c r="J44" s="235">
        <f t="shared" si="10"/>
        <v>1</v>
      </c>
    </row>
    <row r="45" spans="1:10" ht="18" customHeight="1" x14ac:dyDescent="0.2">
      <c r="A45" s="74" t="s">
        <v>291</v>
      </c>
      <c r="B45" s="340" t="s">
        <v>290</v>
      </c>
      <c r="C45" s="340"/>
      <c r="D45" s="340"/>
      <c r="E45" s="340"/>
      <c r="F45" s="340"/>
      <c r="G45" s="340"/>
      <c r="H45" s="340"/>
      <c r="I45" s="340"/>
      <c r="J45" s="340"/>
    </row>
    <row r="46" spans="1:10" ht="12.75" customHeight="1" x14ac:dyDescent="0.2">
      <c r="A46" s="104" t="s">
        <v>114</v>
      </c>
      <c r="B46" s="59">
        <v>5.0489704280762418E-3</v>
      </c>
      <c r="C46" s="59">
        <v>9.4418091697007801E-3</v>
      </c>
      <c r="D46" s="59">
        <v>5.5140736802233017E-3</v>
      </c>
      <c r="E46" s="59">
        <v>4.1650373508394832E-3</v>
      </c>
      <c r="F46" s="59">
        <v>1.1506045066591282E-2</v>
      </c>
      <c r="G46" s="59">
        <v>7.7125296693120876E-3</v>
      </c>
      <c r="H46" s="59">
        <v>7.9092643563117727E-3</v>
      </c>
      <c r="I46" s="59">
        <v>4.8383121917770647E-3</v>
      </c>
      <c r="J46" s="59">
        <v>6.6929155347413422E-3</v>
      </c>
    </row>
    <row r="47" spans="1:10" ht="12.75" customHeight="1" x14ac:dyDescent="0.2">
      <c r="A47" s="191" t="s">
        <v>293</v>
      </c>
      <c r="B47" s="59">
        <v>1.4243362286941678E-2</v>
      </c>
      <c r="C47" s="59">
        <v>2.4434220961790872E-2</v>
      </c>
      <c r="D47" s="59">
        <v>1.6335816035704876E-2</v>
      </c>
      <c r="E47" s="59">
        <v>1.2457022961118416E-2</v>
      </c>
      <c r="F47" s="59">
        <v>2.3709431829977166E-2</v>
      </c>
      <c r="G47" s="59">
        <v>2.3565491243644581E-2</v>
      </c>
      <c r="H47" s="59">
        <v>1.984110303081256E-2</v>
      </c>
      <c r="I47" s="59">
        <v>1.436265948533812E-2</v>
      </c>
      <c r="J47" s="59">
        <v>1.8005598484748926E-2</v>
      </c>
    </row>
    <row r="48" spans="1:10" ht="12.75" customHeight="1" x14ac:dyDescent="0.2">
      <c r="A48" s="104" t="s">
        <v>115</v>
      </c>
      <c r="B48" s="59">
        <v>2.0633824458509302E-2</v>
      </c>
      <c r="C48" s="59">
        <v>3.2854473634800804E-2</v>
      </c>
      <c r="D48" s="59">
        <v>2.2500330889745158E-2</v>
      </c>
      <c r="E48" s="59">
        <v>1.8399045872071532E-2</v>
      </c>
      <c r="F48" s="59">
        <v>3.1903775413843941E-2</v>
      </c>
      <c r="G48" s="59">
        <v>3.236680497071847E-2</v>
      </c>
      <c r="H48" s="59">
        <v>2.5237046259936786E-2</v>
      </c>
      <c r="I48" s="59">
        <v>2.2804658801171909E-2</v>
      </c>
      <c r="J48" s="59">
        <v>2.5020987326919073E-2</v>
      </c>
    </row>
    <row r="49" spans="1:16" ht="12.75" customHeight="1" x14ac:dyDescent="0.2">
      <c r="A49" s="104" t="s">
        <v>116</v>
      </c>
      <c r="B49" s="59">
        <v>3.2953804951936644E-2</v>
      </c>
      <c r="C49" s="59">
        <v>5.5222788674659698E-2</v>
      </c>
      <c r="D49" s="59">
        <v>3.9276044425977513E-2</v>
      </c>
      <c r="E49" s="59">
        <v>2.7532675907139151E-2</v>
      </c>
      <c r="F49" s="59">
        <v>5.0204308106744693E-2</v>
      </c>
      <c r="G49" s="59">
        <v>5.5102477412260605E-2</v>
      </c>
      <c r="H49" s="59">
        <v>4.2661843715091227E-2</v>
      </c>
      <c r="I49" s="59">
        <v>3.8496702691721688E-2</v>
      </c>
      <c r="J49" s="59">
        <v>4.1240637183967803E-2</v>
      </c>
    </row>
    <row r="50" spans="1:16" ht="12.75" customHeight="1" x14ac:dyDescent="0.2">
      <c r="A50" s="191" t="s">
        <v>294</v>
      </c>
      <c r="B50" s="59">
        <v>6.0945561895516809E-2</v>
      </c>
      <c r="C50" s="59">
        <v>9.912614572107005E-2</v>
      </c>
      <c r="D50" s="59">
        <v>7.2506821891090284E-2</v>
      </c>
      <c r="E50" s="59">
        <v>5.1150000090000002E-2</v>
      </c>
      <c r="F50" s="59">
        <v>0.10724522479947973</v>
      </c>
      <c r="G50" s="59">
        <v>9.5974003466329671E-2</v>
      </c>
      <c r="H50" s="59">
        <v>7.6430906182627448E-2</v>
      </c>
      <c r="I50" s="59">
        <v>5.9367547583532222E-2</v>
      </c>
      <c r="J50" s="59">
        <v>7.6519764743077312E-2</v>
      </c>
    </row>
    <row r="51" spans="1:16" ht="12.75" customHeight="1" x14ac:dyDescent="0.2">
      <c r="A51" s="104" t="s">
        <v>117</v>
      </c>
      <c r="B51" s="59">
        <v>0.11820534983678127</v>
      </c>
      <c r="C51" s="59">
        <v>0.17652610940737889</v>
      </c>
      <c r="D51" s="59">
        <v>0.14826089856465718</v>
      </c>
      <c r="E51" s="59">
        <v>0.10511890490345806</v>
      </c>
      <c r="F51" s="59">
        <v>0.19596136082390822</v>
      </c>
      <c r="G51" s="59">
        <v>0.16857877707447336</v>
      </c>
      <c r="H51" s="59">
        <v>0.16447301295786143</v>
      </c>
      <c r="I51" s="59">
        <v>0.13269281978706829</v>
      </c>
      <c r="J51" s="59">
        <v>0.14575468322598048</v>
      </c>
    </row>
    <row r="52" spans="1:16" ht="12.75" customHeight="1" x14ac:dyDescent="0.2">
      <c r="A52" s="104" t="s">
        <v>118</v>
      </c>
      <c r="B52" s="59">
        <v>0.21119036885936471</v>
      </c>
      <c r="C52" s="59">
        <v>0.29282401207752401</v>
      </c>
      <c r="D52" s="59">
        <v>0.27288554643786522</v>
      </c>
      <c r="E52" s="59">
        <v>0.20765402772310321</v>
      </c>
      <c r="F52" s="59">
        <v>0.32701614524787509</v>
      </c>
      <c r="G52" s="59">
        <v>0.31427627481824189</v>
      </c>
      <c r="H52" s="59">
        <v>0.28355681016231477</v>
      </c>
      <c r="I52" s="59">
        <v>0.23336799688149687</v>
      </c>
      <c r="J52" s="59">
        <v>0.25669141661466122</v>
      </c>
    </row>
    <row r="53" spans="1:16" ht="12.75" customHeight="1" x14ac:dyDescent="0.2">
      <c r="A53" s="104" t="s">
        <v>119</v>
      </c>
      <c r="B53" s="59">
        <v>0.34636625082902328</v>
      </c>
      <c r="C53" s="59">
        <v>0.42980113691479338</v>
      </c>
      <c r="D53" s="59">
        <v>0.44475615234781757</v>
      </c>
      <c r="E53" s="59">
        <v>0.35346761687335126</v>
      </c>
      <c r="F53" s="59">
        <v>0.48591020551579162</v>
      </c>
      <c r="G53" s="59">
        <v>0.48876846630539283</v>
      </c>
      <c r="H53" s="59">
        <v>0.43017843289371605</v>
      </c>
      <c r="I53" s="59">
        <v>0.33738075802254991</v>
      </c>
      <c r="J53" s="59">
        <v>0.40329373740832819</v>
      </c>
    </row>
    <row r="54" spans="1:16" ht="12.75" customHeight="1" x14ac:dyDescent="0.2">
      <c r="A54" s="125" t="s">
        <v>120</v>
      </c>
      <c r="B54" s="288">
        <v>0.45718713366356306</v>
      </c>
      <c r="C54" s="288">
        <v>0.50935670575021663</v>
      </c>
      <c r="D54" s="288">
        <v>0.54742064840658988</v>
      </c>
      <c r="E54" s="288">
        <v>0.44700605911821012</v>
      </c>
      <c r="F54" s="288">
        <v>0.57361561930139038</v>
      </c>
      <c r="G54" s="288">
        <v>0.56300813303769404</v>
      </c>
      <c r="H54" s="288">
        <v>0.5360703812316715</v>
      </c>
      <c r="I54" s="288">
        <v>0.36727274303030305</v>
      </c>
      <c r="J54" s="288">
        <v>0.50021875088753076</v>
      </c>
      <c r="L54" s="105"/>
    </row>
    <row r="55" spans="1:16" x14ac:dyDescent="0.2">
      <c r="A55" s="121" t="s">
        <v>121</v>
      </c>
      <c r="B55" s="122">
        <v>3.6783994416834095E-2</v>
      </c>
      <c r="C55" s="122">
        <v>5.026264791793246E-2</v>
      </c>
      <c r="D55" s="122">
        <v>3.9763938053585433E-2</v>
      </c>
      <c r="E55" s="122">
        <v>2.9986008036742322E-2</v>
      </c>
      <c r="F55" s="122">
        <v>6.2218544839479008E-2</v>
      </c>
      <c r="G55" s="122">
        <v>5.6251135537445103E-2</v>
      </c>
      <c r="H55" s="122">
        <v>3.7429805256359798E-2</v>
      </c>
      <c r="I55" s="122">
        <v>1.6284978003542998E-2</v>
      </c>
      <c r="J55" s="122">
        <v>4.2131829892363096E-2</v>
      </c>
    </row>
    <row r="57" spans="1:16" x14ac:dyDescent="0.2">
      <c r="A57" s="30" t="s">
        <v>252</v>
      </c>
    </row>
    <row r="58" spans="1:16" x14ac:dyDescent="0.2">
      <c r="A58" s="30" t="s">
        <v>575</v>
      </c>
    </row>
    <row r="59" spans="1:16" x14ac:dyDescent="0.2">
      <c r="A59" s="61" t="s">
        <v>465</v>
      </c>
      <c r="B59" s="61"/>
      <c r="C59" s="61"/>
      <c r="D59" s="61"/>
      <c r="E59" s="61"/>
      <c r="F59" s="61"/>
      <c r="G59" s="61"/>
      <c r="H59" s="61"/>
      <c r="I59" s="61"/>
      <c r="J59" s="61"/>
    </row>
    <row r="60" spans="1:16" x14ac:dyDescent="0.2">
      <c r="A60" s="61" t="s">
        <v>576</v>
      </c>
      <c r="B60" s="61"/>
      <c r="C60" s="61"/>
      <c r="D60" s="61"/>
      <c r="E60" s="61"/>
      <c r="F60" s="61"/>
      <c r="G60" s="61"/>
      <c r="H60" s="61"/>
      <c r="I60" s="61"/>
      <c r="J60" s="61"/>
    </row>
    <row r="61" spans="1:16" x14ac:dyDescent="0.2">
      <c r="A61" s="30" t="s">
        <v>297</v>
      </c>
      <c r="B61"/>
      <c r="C61"/>
      <c r="D61"/>
      <c r="E61"/>
      <c r="F61"/>
      <c r="G61"/>
      <c r="H61"/>
      <c r="I61"/>
      <c r="J61"/>
    </row>
    <row r="62" spans="1:16" x14ac:dyDescent="0.2">
      <c r="A62" s="30" t="s">
        <v>489</v>
      </c>
    </row>
    <row r="63" spans="1:16" x14ac:dyDescent="0.2">
      <c r="A63" s="30" t="s">
        <v>487</v>
      </c>
    </row>
    <row r="64" spans="1:16" ht="12.75" customHeight="1" x14ac:dyDescent="0.2">
      <c r="A64" s="112"/>
      <c r="B64" s="111"/>
      <c r="C64" s="111"/>
      <c r="D64" s="111"/>
      <c r="E64" s="111"/>
      <c r="F64" s="111"/>
      <c r="G64" s="111"/>
      <c r="H64" s="111"/>
      <c r="I64" s="111"/>
      <c r="J64" s="111"/>
      <c r="K64" s="111"/>
      <c r="L64" s="111"/>
      <c r="M64" s="111"/>
      <c r="N64" s="111"/>
      <c r="O64" s="111"/>
      <c r="P64" s="111"/>
    </row>
    <row r="69" spans="11:11" x14ac:dyDescent="0.2">
      <c r="K69" s="102"/>
    </row>
    <row r="70" spans="11:11" x14ac:dyDescent="0.2">
      <c r="K70" s="102"/>
    </row>
  </sheetData>
  <mergeCells count="5">
    <mergeCell ref="A1:I1"/>
    <mergeCell ref="B4:J4"/>
    <mergeCell ref="B18:J18"/>
    <mergeCell ref="B45:J45"/>
    <mergeCell ref="B32:J32"/>
  </mergeCells>
  <phoneticPr fontId="2" type="noConversion"/>
  <pageMargins left="0.47" right="0.42" top="0.6" bottom="0.55000000000000004" header="0.41" footer="0.28999999999999998"/>
  <pageSetup paperSize="9" scale="80" fitToHeight="2"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2"/>
  <sheetViews>
    <sheetView workbookViewId="0">
      <selection activeCell="A2" sqref="A2"/>
    </sheetView>
  </sheetViews>
  <sheetFormatPr defaultRowHeight="12.75" x14ac:dyDescent="0.2"/>
  <cols>
    <col min="1" max="1" width="23" customWidth="1"/>
    <col min="2" max="4" width="10.5703125" style="1" bestFit="1" customWidth="1"/>
    <col min="5" max="7" width="9.7109375" style="1" bestFit="1" customWidth="1"/>
    <col min="8" max="8" width="9.28515625" style="1" bestFit="1" customWidth="1"/>
    <col min="9" max="9" width="9.7109375" style="1" bestFit="1" customWidth="1"/>
    <col min="10" max="10" width="10.5703125" style="1" bestFit="1" customWidth="1"/>
  </cols>
  <sheetData>
    <row r="1" spans="1:10" ht="15" x14ac:dyDescent="0.25">
      <c r="A1" s="269" t="s">
        <v>549</v>
      </c>
    </row>
    <row r="2" spans="1:10" ht="15" x14ac:dyDescent="0.3">
      <c r="A2" s="6"/>
    </row>
    <row r="3" spans="1:10" ht="15" x14ac:dyDescent="0.3">
      <c r="A3" s="299"/>
      <c r="B3" s="79" t="s">
        <v>106</v>
      </c>
      <c r="C3" s="79" t="s">
        <v>254</v>
      </c>
      <c r="D3" s="79" t="s">
        <v>255</v>
      </c>
      <c r="E3" s="79" t="s">
        <v>123</v>
      </c>
      <c r="F3" s="79" t="s">
        <v>122</v>
      </c>
      <c r="G3" s="79" t="s">
        <v>256</v>
      </c>
      <c r="H3" s="79" t="s">
        <v>125</v>
      </c>
      <c r="I3" s="79" t="s">
        <v>124</v>
      </c>
      <c r="J3" s="79" t="s">
        <v>257</v>
      </c>
    </row>
    <row r="4" spans="1:10" ht="18" customHeight="1" x14ac:dyDescent="0.2">
      <c r="A4" s="68" t="s">
        <v>73</v>
      </c>
      <c r="B4" s="341" t="s">
        <v>56</v>
      </c>
      <c r="C4" s="341"/>
      <c r="D4" s="341"/>
      <c r="E4" s="341"/>
      <c r="F4" s="341"/>
      <c r="G4" s="341"/>
      <c r="H4" s="341"/>
      <c r="I4" s="341"/>
      <c r="J4" s="341"/>
    </row>
    <row r="5" spans="1:10" x14ac:dyDescent="0.2">
      <c r="A5" s="32" t="s">
        <v>126</v>
      </c>
      <c r="B5" s="5">
        <v>97158.000419000004</v>
      </c>
      <c r="C5" s="5">
        <v>102458.000397</v>
      </c>
      <c r="D5" s="5">
        <v>68824.000031999996</v>
      </c>
      <c r="E5" s="5">
        <v>23637.000027999999</v>
      </c>
      <c r="F5" s="5">
        <v>39764.999974999999</v>
      </c>
      <c r="G5" s="5">
        <v>9867.0000670000099</v>
      </c>
      <c r="H5" s="5">
        <v>4822</v>
      </c>
      <c r="I5" s="5">
        <v>1758.000174</v>
      </c>
      <c r="J5" s="5">
        <v>348289.00109199999</v>
      </c>
    </row>
    <row r="6" spans="1:10" x14ac:dyDescent="0.2">
      <c r="A6" s="32" t="s">
        <v>127</v>
      </c>
      <c r="B6" s="5">
        <v>169972.00065999999</v>
      </c>
      <c r="C6" s="5">
        <v>176084.00060199999</v>
      </c>
      <c r="D6" s="5">
        <v>116120.999962</v>
      </c>
      <c r="E6" s="5">
        <v>46611.000034999997</v>
      </c>
      <c r="F6" s="5">
        <v>64996.999970999997</v>
      </c>
      <c r="G6" s="5">
        <v>18770.000123000002</v>
      </c>
      <c r="H6" s="5">
        <v>8676</v>
      </c>
      <c r="I6" s="5">
        <v>2260.0001999999999</v>
      </c>
      <c r="J6" s="5">
        <v>603491.00155299995</v>
      </c>
    </row>
    <row r="7" spans="1:10" x14ac:dyDescent="0.2">
      <c r="A7" s="32" t="s">
        <v>468</v>
      </c>
      <c r="B7" s="5">
        <v>1666.0000070000001</v>
      </c>
      <c r="C7" s="5">
        <v>3014.0000239999999</v>
      </c>
      <c r="D7" s="5">
        <v>519.99999400000002</v>
      </c>
      <c r="E7" s="5">
        <v>74</v>
      </c>
      <c r="F7" s="5">
        <v>156</v>
      </c>
      <c r="G7" s="5">
        <v>196.00000299999999</v>
      </c>
      <c r="H7" s="5">
        <v>41</v>
      </c>
      <c r="I7" s="5">
        <v>1</v>
      </c>
      <c r="J7" s="5">
        <v>5668.0000280000004</v>
      </c>
    </row>
    <row r="8" spans="1:10" x14ac:dyDescent="0.2">
      <c r="A8" s="57" t="s">
        <v>121</v>
      </c>
      <c r="B8" s="237">
        <v>268796.001086</v>
      </c>
      <c r="C8" s="237">
        <v>281556.00102299999</v>
      </c>
      <c r="D8" s="237">
        <v>185464.999988</v>
      </c>
      <c r="E8" s="237">
        <v>70322.000062999999</v>
      </c>
      <c r="F8" s="237">
        <v>104917.999946</v>
      </c>
      <c r="G8" s="237">
        <v>28833.000193</v>
      </c>
      <c r="H8" s="237">
        <v>13539</v>
      </c>
      <c r="I8" s="237">
        <v>4019.0003740000002</v>
      </c>
      <c r="J8" s="237">
        <v>957448.00267299998</v>
      </c>
    </row>
    <row r="9" spans="1:10" ht="18" customHeight="1" x14ac:dyDescent="0.2">
      <c r="A9" s="152" t="s">
        <v>73</v>
      </c>
      <c r="B9" s="341" t="s">
        <v>292</v>
      </c>
      <c r="C9" s="341"/>
      <c r="D9" s="341"/>
      <c r="E9" s="341"/>
      <c r="F9" s="341"/>
      <c r="G9" s="341"/>
      <c r="H9" s="341"/>
      <c r="I9" s="341"/>
      <c r="J9" s="341"/>
    </row>
    <row r="10" spans="1:10" x14ac:dyDescent="0.2">
      <c r="A10" s="32" t="s">
        <v>126</v>
      </c>
      <c r="B10" s="62">
        <f>B5/B$8</f>
        <v>0.36145627176914275</v>
      </c>
      <c r="C10" s="62">
        <f t="shared" ref="C10:J10" si="0">C5/C$8</f>
        <v>0.36389918888154088</v>
      </c>
      <c r="D10" s="62">
        <f t="shared" si="0"/>
        <v>0.37108888489177505</v>
      </c>
      <c r="E10" s="62">
        <f t="shared" si="0"/>
        <v>0.33612525250738184</v>
      </c>
      <c r="F10" s="62">
        <f t="shared" si="0"/>
        <v>0.37901027464750142</v>
      </c>
      <c r="G10" s="62">
        <f t="shared" si="0"/>
        <v>0.34221204872725991</v>
      </c>
      <c r="H10" s="62">
        <f t="shared" si="0"/>
        <v>0.35615628923849618</v>
      </c>
      <c r="I10" s="62">
        <f t="shared" si="0"/>
        <v>0.43742224692811138</v>
      </c>
      <c r="J10" s="62">
        <f t="shared" si="0"/>
        <v>0.36376805854693728</v>
      </c>
    </row>
    <row r="11" spans="1:10" x14ac:dyDescent="0.2">
      <c r="A11" s="32" t="s">
        <v>127</v>
      </c>
      <c r="B11" s="62">
        <f t="shared" ref="B11:J12" si="1">B6/B$8</f>
        <v>0.63234571933091466</v>
      </c>
      <c r="C11" s="62">
        <f t="shared" si="1"/>
        <v>0.62539601344748419</v>
      </c>
      <c r="D11" s="62">
        <f t="shared" si="1"/>
        <v>0.62610735162706332</v>
      </c>
      <c r="E11" s="62">
        <f t="shared" si="1"/>
        <v>0.66282244522684486</v>
      </c>
      <c r="F11" s="62">
        <f t="shared" si="1"/>
        <v>0.61950284988708471</v>
      </c>
      <c r="G11" s="62">
        <f t="shared" si="1"/>
        <v>0.65099018476602832</v>
      </c>
      <c r="H11" s="62">
        <f t="shared" si="1"/>
        <v>0.6408154221138932</v>
      </c>
      <c r="I11" s="62">
        <f t="shared" si="1"/>
        <v>0.56232893498108438</v>
      </c>
      <c r="J11" s="62">
        <f t="shared" si="1"/>
        <v>0.63031203769622568</v>
      </c>
    </row>
    <row r="12" spans="1:10" x14ac:dyDescent="0.2">
      <c r="A12" s="32" t="s">
        <v>468</v>
      </c>
      <c r="B12" s="62">
        <f t="shared" si="1"/>
        <v>6.198008899942568E-3</v>
      </c>
      <c r="C12" s="62">
        <f t="shared" si="1"/>
        <v>1.070479767097484E-2</v>
      </c>
      <c r="D12" s="62">
        <f t="shared" si="1"/>
        <v>2.8037634811616486E-3</v>
      </c>
      <c r="E12" s="62">
        <f t="shared" si="1"/>
        <v>1.0523022657732283E-3</v>
      </c>
      <c r="F12" s="62">
        <f t="shared" si="1"/>
        <v>1.4868754654138593E-3</v>
      </c>
      <c r="G12" s="62">
        <f t="shared" si="1"/>
        <v>6.7977665067121378E-3</v>
      </c>
      <c r="H12" s="62">
        <f t="shared" si="1"/>
        <v>3.0282886476106063E-3</v>
      </c>
      <c r="I12" s="62">
        <f t="shared" si="1"/>
        <v>2.4881809080418859E-4</v>
      </c>
      <c r="J12" s="62">
        <f t="shared" si="1"/>
        <v>5.9199037568370269E-3</v>
      </c>
    </row>
    <row r="13" spans="1:10" x14ac:dyDescent="0.2">
      <c r="A13" s="238" t="s">
        <v>121</v>
      </c>
      <c r="B13" s="239">
        <f>SUM(B10:B12)</f>
        <v>1</v>
      </c>
      <c r="C13" s="239">
        <v>1</v>
      </c>
      <c r="D13" s="239">
        <v>1</v>
      </c>
      <c r="E13" s="239">
        <v>1</v>
      </c>
      <c r="F13" s="239">
        <v>1</v>
      </c>
      <c r="G13" s="239">
        <v>1</v>
      </c>
      <c r="H13" s="239">
        <v>1</v>
      </c>
      <c r="I13" s="239">
        <v>1</v>
      </c>
      <c r="J13" s="239">
        <v>1</v>
      </c>
    </row>
    <row r="14" spans="1:10" ht="18" customHeight="1" x14ac:dyDescent="0.2">
      <c r="A14" s="152" t="s">
        <v>83</v>
      </c>
      <c r="B14" s="341" t="s">
        <v>379</v>
      </c>
      <c r="C14" s="341"/>
      <c r="D14" s="341"/>
      <c r="E14" s="341"/>
      <c r="F14" s="341"/>
      <c r="G14" s="341"/>
      <c r="H14" s="341"/>
      <c r="I14" s="341"/>
      <c r="J14" s="341"/>
    </row>
    <row r="15" spans="1:10" x14ac:dyDescent="0.2">
      <c r="A15" s="32" t="s">
        <v>126</v>
      </c>
      <c r="B15" s="62">
        <f>B5/(B$5+B$6)</f>
        <v>0.36371055301372485</v>
      </c>
      <c r="C15" s="62">
        <f t="shared" ref="C15:J15" si="2">C5/(C$5+C$6)</f>
        <v>0.36783680748156844</v>
      </c>
      <c r="D15" s="62">
        <f t="shared" si="2"/>
        <v>0.37213225572052655</v>
      </c>
      <c r="E15" s="62">
        <f t="shared" si="2"/>
        <v>0.33647933046922052</v>
      </c>
      <c r="F15" s="62">
        <f t="shared" si="2"/>
        <v>0.37957465488914904</v>
      </c>
      <c r="G15" s="62">
        <f t="shared" si="2"/>
        <v>0.34455424805442952</v>
      </c>
      <c r="H15" s="62">
        <f t="shared" si="2"/>
        <v>0.35723810934953326</v>
      </c>
      <c r="I15" s="62">
        <f t="shared" si="2"/>
        <v>0.43753111258421201</v>
      </c>
      <c r="J15" s="62">
        <f t="shared" si="2"/>
        <v>0.36593435470812968</v>
      </c>
    </row>
    <row r="16" spans="1:10" x14ac:dyDescent="0.2">
      <c r="A16" s="67" t="s">
        <v>127</v>
      </c>
      <c r="B16" s="62">
        <f>B6/(B$5+B$6)</f>
        <v>0.6362894469862751</v>
      </c>
      <c r="C16" s="62">
        <f t="shared" ref="C16:J16" si="3">C6/(C$5+C$6)</f>
        <v>0.63216319251843156</v>
      </c>
      <c r="D16" s="62">
        <f t="shared" si="3"/>
        <v>0.62786774427947334</v>
      </c>
      <c r="E16" s="62">
        <f t="shared" si="3"/>
        <v>0.66352066953077948</v>
      </c>
      <c r="F16" s="62">
        <f t="shared" si="3"/>
        <v>0.62042534511085101</v>
      </c>
      <c r="G16" s="62">
        <f t="shared" si="3"/>
        <v>0.65544575194557042</v>
      </c>
      <c r="H16" s="62">
        <f t="shared" si="3"/>
        <v>0.64276189065046674</v>
      </c>
      <c r="I16" s="62">
        <f t="shared" si="3"/>
        <v>0.56246888741578793</v>
      </c>
      <c r="J16" s="62">
        <f t="shared" si="3"/>
        <v>0.63406564529187037</v>
      </c>
    </row>
    <row r="17" spans="1:10" x14ac:dyDescent="0.2">
      <c r="A17" s="238" t="s">
        <v>377</v>
      </c>
      <c r="B17" s="239">
        <f>SUM(B15:B16)</f>
        <v>1</v>
      </c>
      <c r="C17" s="239">
        <f t="shared" ref="C17:J17" si="4">SUM(C15:C16)</f>
        <v>1</v>
      </c>
      <c r="D17" s="239">
        <f t="shared" si="4"/>
        <v>0.99999999999999989</v>
      </c>
      <c r="E17" s="239">
        <f t="shared" si="4"/>
        <v>1</v>
      </c>
      <c r="F17" s="239">
        <f t="shared" si="4"/>
        <v>1</v>
      </c>
      <c r="G17" s="239">
        <f t="shared" si="4"/>
        <v>1</v>
      </c>
      <c r="H17" s="239">
        <f t="shared" si="4"/>
        <v>1</v>
      </c>
      <c r="I17" s="239">
        <f t="shared" si="4"/>
        <v>1</v>
      </c>
      <c r="J17" s="239">
        <f t="shared" si="4"/>
        <v>1</v>
      </c>
    </row>
    <row r="18" spans="1:10" ht="18" customHeight="1" x14ac:dyDescent="0.2">
      <c r="A18" s="152" t="s">
        <v>73</v>
      </c>
      <c r="B18" s="337" t="s">
        <v>380</v>
      </c>
      <c r="C18" s="337"/>
      <c r="D18" s="337"/>
      <c r="E18" s="337"/>
      <c r="F18" s="337"/>
      <c r="G18" s="337"/>
      <c r="H18" s="337"/>
      <c r="I18" s="337"/>
      <c r="J18" s="337"/>
    </row>
    <row r="19" spans="1:10" x14ac:dyDescent="0.2">
      <c r="A19" s="32" t="s">
        <v>126</v>
      </c>
      <c r="B19" s="289">
        <v>0.49567694650701949</v>
      </c>
      <c r="C19" s="289">
        <v>0.49549284401596233</v>
      </c>
      <c r="D19" s="289">
        <v>0.49972165136071067</v>
      </c>
      <c r="E19" s="289">
        <v>0.50554403204272358</v>
      </c>
      <c r="F19" s="289">
        <v>0.4946681141215718</v>
      </c>
      <c r="G19" s="289">
        <v>0.49292735180443831</v>
      </c>
      <c r="H19" s="289">
        <v>0.4959698654589198</v>
      </c>
      <c r="I19" s="289">
        <v>0.51643651420399972</v>
      </c>
      <c r="J19" s="289">
        <v>0.49756649157475119</v>
      </c>
    </row>
    <row r="20" spans="1:10" x14ac:dyDescent="0.2">
      <c r="A20" s="67" t="s">
        <v>127</v>
      </c>
      <c r="B20" s="289">
        <v>0.50432305349298057</v>
      </c>
      <c r="C20" s="289">
        <v>0.50450715598403761</v>
      </c>
      <c r="D20" s="289">
        <v>0.50027834863928933</v>
      </c>
      <c r="E20" s="289">
        <v>0.49445596795727637</v>
      </c>
      <c r="F20" s="289">
        <v>0.50533188587842814</v>
      </c>
      <c r="G20" s="289">
        <v>0.50707264819556175</v>
      </c>
      <c r="H20" s="289">
        <v>0.50403013454108025</v>
      </c>
      <c r="I20" s="289">
        <v>0.48356348579600028</v>
      </c>
      <c r="J20" s="289">
        <v>0.50243350842524881</v>
      </c>
    </row>
    <row r="21" spans="1:10" x14ac:dyDescent="0.2">
      <c r="A21" s="238" t="s">
        <v>121</v>
      </c>
      <c r="B21" s="290">
        <v>1</v>
      </c>
      <c r="C21" s="290">
        <v>1</v>
      </c>
      <c r="D21" s="290">
        <v>1</v>
      </c>
      <c r="E21" s="290">
        <v>1</v>
      </c>
      <c r="F21" s="290">
        <v>1</v>
      </c>
      <c r="G21" s="290">
        <v>1</v>
      </c>
      <c r="H21" s="290">
        <v>1</v>
      </c>
      <c r="I21" s="290">
        <v>1</v>
      </c>
      <c r="J21" s="290">
        <v>1</v>
      </c>
    </row>
    <row r="22" spans="1:10" x14ac:dyDescent="0.2">
      <c r="A22" s="236"/>
      <c r="B22" s="163"/>
      <c r="C22" s="163"/>
      <c r="D22" s="163"/>
      <c r="E22" s="163"/>
      <c r="F22" s="163"/>
      <c r="G22" s="163"/>
      <c r="H22" s="163"/>
      <c r="I22" s="163"/>
      <c r="J22" s="163"/>
    </row>
    <row r="23" spans="1:10" x14ac:dyDescent="0.2">
      <c r="A23" s="30" t="s">
        <v>252</v>
      </c>
    </row>
    <row r="24" spans="1:10" x14ac:dyDescent="0.2">
      <c r="A24" s="30" t="s">
        <v>575</v>
      </c>
    </row>
    <row r="25" spans="1:10" x14ac:dyDescent="0.2">
      <c r="A25" s="30" t="s">
        <v>295</v>
      </c>
    </row>
    <row r="26" spans="1:10" x14ac:dyDescent="0.2">
      <c r="A26" s="61" t="s">
        <v>381</v>
      </c>
    </row>
    <row r="27" spans="1:10" x14ac:dyDescent="0.2">
      <c r="A27" s="61" t="s">
        <v>576</v>
      </c>
    </row>
    <row r="28" spans="1:10" x14ac:dyDescent="0.2">
      <c r="A28" s="30" t="s">
        <v>490</v>
      </c>
      <c r="J28" s="118"/>
    </row>
    <row r="29" spans="1:10" x14ac:dyDescent="0.2">
      <c r="A29" s="30" t="s">
        <v>487</v>
      </c>
    </row>
    <row r="30" spans="1:10" x14ac:dyDescent="0.2">
      <c r="A30" s="30"/>
    </row>
    <row r="31" spans="1:10" x14ac:dyDescent="0.2">
      <c r="A31" s="30"/>
    </row>
    <row r="32" spans="1:10" x14ac:dyDescent="0.2">
      <c r="A32" s="30"/>
    </row>
  </sheetData>
  <mergeCells count="4">
    <mergeCell ref="B9:J9"/>
    <mergeCell ref="B4:J4"/>
    <mergeCell ref="B14:J14"/>
    <mergeCell ref="B18:J18"/>
  </mergeCells>
  <phoneticPr fontId="2" type="noConversion"/>
  <pageMargins left="0.48" right="0.4" top="1" bottom="1" header="0.5" footer="0.5"/>
  <pageSetup paperSize="9" scale="85"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57"/>
  <sheetViews>
    <sheetView workbookViewId="0">
      <selection activeCell="A2" sqref="A2"/>
    </sheetView>
  </sheetViews>
  <sheetFormatPr defaultRowHeight="12.75" x14ac:dyDescent="0.2"/>
  <cols>
    <col min="1" max="1" width="33.7109375" customWidth="1"/>
    <col min="2" max="10" width="8.7109375" customWidth="1"/>
  </cols>
  <sheetData>
    <row r="1" spans="1:11" ht="15" x14ac:dyDescent="0.25">
      <c r="A1" s="332" t="s">
        <v>550</v>
      </c>
      <c r="B1" s="332"/>
      <c r="C1" s="332"/>
      <c r="D1" s="332"/>
      <c r="E1" s="332"/>
      <c r="F1" s="332"/>
      <c r="G1" s="332"/>
      <c r="H1" s="332"/>
      <c r="I1" s="332"/>
      <c r="J1" s="332"/>
      <c r="K1" s="9"/>
    </row>
    <row r="2" spans="1:11" ht="15" x14ac:dyDescent="0.3">
      <c r="A2" s="56"/>
      <c r="B2" s="56"/>
      <c r="C2" s="56"/>
      <c r="D2" s="56"/>
      <c r="E2" s="56"/>
      <c r="F2" s="56"/>
      <c r="G2" s="56"/>
      <c r="H2" s="56"/>
      <c r="I2" s="56"/>
      <c r="J2" s="56"/>
      <c r="K2" s="9"/>
    </row>
    <row r="3" spans="1:11" x14ac:dyDescent="0.2">
      <c r="A3" s="46"/>
      <c r="B3" s="79" t="s">
        <v>106</v>
      </c>
      <c r="C3" s="79" t="s">
        <v>254</v>
      </c>
      <c r="D3" s="79" t="s">
        <v>255</v>
      </c>
      <c r="E3" s="79" t="s">
        <v>123</v>
      </c>
      <c r="F3" s="79" t="s">
        <v>122</v>
      </c>
      <c r="G3" s="79" t="s">
        <v>256</v>
      </c>
      <c r="H3" s="79" t="s">
        <v>125</v>
      </c>
      <c r="I3" s="79" t="s">
        <v>124</v>
      </c>
      <c r="J3" s="79" t="s">
        <v>257</v>
      </c>
      <c r="K3" s="9"/>
    </row>
    <row r="4" spans="1:11" ht="18" customHeight="1" x14ac:dyDescent="0.2">
      <c r="A4" s="47" t="s">
        <v>298</v>
      </c>
      <c r="B4" s="335" t="s">
        <v>266</v>
      </c>
      <c r="C4" s="335"/>
      <c r="D4" s="335"/>
      <c r="E4" s="335"/>
      <c r="F4" s="335"/>
      <c r="G4" s="335"/>
      <c r="H4" s="335"/>
      <c r="I4" s="335"/>
      <c r="J4" s="335"/>
      <c r="K4" s="9"/>
    </row>
    <row r="5" spans="1:11" x14ac:dyDescent="0.2">
      <c r="A5" s="63" t="s">
        <v>57</v>
      </c>
      <c r="B5" s="241">
        <v>192635.000867</v>
      </c>
      <c r="C5" s="241">
        <v>179054.00060299999</v>
      </c>
      <c r="D5" s="241">
        <v>138604.999862</v>
      </c>
      <c r="E5" s="241">
        <v>41714.000048000002</v>
      </c>
      <c r="F5" s="241">
        <v>65877.999964999995</v>
      </c>
      <c r="G5" s="241">
        <v>22531.000145000002</v>
      </c>
      <c r="H5" s="241">
        <v>8493</v>
      </c>
      <c r="I5" s="241">
        <v>2985.0003499999998</v>
      </c>
      <c r="J5" s="241">
        <v>651895.00184000004</v>
      </c>
      <c r="K5" s="9"/>
    </row>
    <row r="6" spans="1:11" x14ac:dyDescent="0.2">
      <c r="A6" s="280" t="s">
        <v>128</v>
      </c>
      <c r="B6" s="241">
        <v>2014.0000110000001</v>
      </c>
      <c r="C6" s="241">
        <v>1532.0000030000001</v>
      </c>
      <c r="D6" s="241">
        <v>3890.0000369999998</v>
      </c>
      <c r="E6" s="241">
        <v>846.000001</v>
      </c>
      <c r="F6" s="241">
        <v>443</v>
      </c>
      <c r="G6" s="241">
        <v>169.000001</v>
      </c>
      <c r="H6" s="241">
        <v>109</v>
      </c>
      <c r="I6" s="241">
        <v>39</v>
      </c>
      <c r="J6" s="241">
        <v>9042.0000529999998</v>
      </c>
      <c r="K6" s="9"/>
    </row>
    <row r="7" spans="1:11" x14ac:dyDescent="0.2">
      <c r="A7" s="280" t="s">
        <v>137</v>
      </c>
      <c r="B7" s="241">
        <v>1258.0000009999999</v>
      </c>
      <c r="C7" s="241">
        <v>555.00000799999998</v>
      </c>
      <c r="D7" s="241">
        <v>935.00000699999998</v>
      </c>
      <c r="E7" s="241">
        <v>94</v>
      </c>
      <c r="F7" s="241">
        <v>78</v>
      </c>
      <c r="G7" s="241">
        <v>18</v>
      </c>
      <c r="H7" s="241">
        <v>64</v>
      </c>
      <c r="I7" s="241">
        <v>6</v>
      </c>
      <c r="J7" s="241">
        <v>3008.000016</v>
      </c>
      <c r="K7" s="9"/>
    </row>
    <row r="8" spans="1:11" x14ac:dyDescent="0.2">
      <c r="A8" s="280" t="s">
        <v>129</v>
      </c>
      <c r="B8" s="241">
        <v>21514.000067000001</v>
      </c>
      <c r="C8" s="241">
        <v>25157.000050999999</v>
      </c>
      <c r="D8" s="241">
        <v>18315.000070999999</v>
      </c>
      <c r="E8" s="241">
        <v>14082.000005</v>
      </c>
      <c r="F8" s="241">
        <v>15824.99999</v>
      </c>
      <c r="G8" s="241">
        <v>3022.0000279999999</v>
      </c>
      <c r="H8" s="241">
        <v>1903</v>
      </c>
      <c r="I8" s="241">
        <v>246.00000800000001</v>
      </c>
      <c r="J8" s="241">
        <v>100064.00022</v>
      </c>
      <c r="K8" s="9"/>
    </row>
    <row r="9" spans="1:11" x14ac:dyDescent="0.2">
      <c r="A9" s="280" t="s">
        <v>130</v>
      </c>
      <c r="B9" s="241">
        <v>23856.000016000002</v>
      </c>
      <c r="C9" s="241">
        <v>39207.000218000001</v>
      </c>
      <c r="D9" s="241">
        <v>7392.9999930000004</v>
      </c>
      <c r="E9" s="241">
        <v>5441.0000019999998</v>
      </c>
      <c r="F9" s="241">
        <v>12959.999997999999</v>
      </c>
      <c r="G9" s="241">
        <v>1203.0000030000001</v>
      </c>
      <c r="H9" s="241">
        <v>1538</v>
      </c>
      <c r="I9" s="241">
        <v>128.00000199999999</v>
      </c>
      <c r="J9" s="241">
        <v>91726.000232000006</v>
      </c>
      <c r="K9" s="9"/>
    </row>
    <row r="10" spans="1:11" x14ac:dyDescent="0.2">
      <c r="A10" s="280" t="s">
        <v>131</v>
      </c>
      <c r="B10" s="241">
        <v>7569.0000049999999</v>
      </c>
      <c r="C10" s="241">
        <v>5294.000027</v>
      </c>
      <c r="D10" s="241">
        <v>691</v>
      </c>
      <c r="E10" s="241">
        <v>516</v>
      </c>
      <c r="F10" s="241">
        <v>750</v>
      </c>
      <c r="G10" s="241">
        <v>28</v>
      </c>
      <c r="H10" s="241">
        <v>122</v>
      </c>
      <c r="I10" s="241">
        <v>14</v>
      </c>
      <c r="J10" s="241">
        <v>14984.000032</v>
      </c>
      <c r="K10" s="9"/>
    </row>
    <row r="11" spans="1:11" x14ac:dyDescent="0.2">
      <c r="A11" s="280" t="s">
        <v>132</v>
      </c>
      <c r="B11" s="241">
        <v>3867.0000030000001</v>
      </c>
      <c r="C11" s="241">
        <v>4319.0000110000001</v>
      </c>
      <c r="D11" s="241">
        <v>1358.9999929999999</v>
      </c>
      <c r="E11" s="241">
        <v>1607.0000010000001</v>
      </c>
      <c r="F11" s="241">
        <v>1172</v>
      </c>
      <c r="G11" s="241">
        <v>103.000001</v>
      </c>
      <c r="H11" s="241">
        <v>250</v>
      </c>
      <c r="I11" s="241">
        <v>154</v>
      </c>
      <c r="J11" s="241">
        <v>12831.000008999999</v>
      </c>
      <c r="K11" s="9"/>
    </row>
    <row r="12" spans="1:11" x14ac:dyDescent="0.2">
      <c r="A12" s="280" t="s">
        <v>133</v>
      </c>
      <c r="B12" s="241">
        <v>4594.0000019999998</v>
      </c>
      <c r="C12" s="241">
        <v>2435.0000030000001</v>
      </c>
      <c r="D12" s="241">
        <v>923.00000199999999</v>
      </c>
      <c r="E12" s="241">
        <v>357</v>
      </c>
      <c r="F12" s="241">
        <v>402</v>
      </c>
      <c r="G12" s="241">
        <v>68</v>
      </c>
      <c r="H12" s="241">
        <v>230</v>
      </c>
      <c r="I12" s="241">
        <v>25.000001000000001</v>
      </c>
      <c r="J12" s="241">
        <v>9034.0000080000009</v>
      </c>
      <c r="K12" s="9"/>
    </row>
    <row r="13" spans="1:11" x14ac:dyDescent="0.2">
      <c r="A13" s="280" t="s">
        <v>134</v>
      </c>
      <c r="B13" s="241">
        <v>2965.0000020000002</v>
      </c>
      <c r="C13" s="241">
        <v>4353.0000289999998</v>
      </c>
      <c r="D13" s="241">
        <v>950.99999700000001</v>
      </c>
      <c r="E13" s="241">
        <v>1641</v>
      </c>
      <c r="F13" s="241">
        <v>704</v>
      </c>
      <c r="G13" s="241">
        <v>64</v>
      </c>
      <c r="H13" s="241">
        <v>285</v>
      </c>
      <c r="I13" s="241">
        <v>33</v>
      </c>
      <c r="J13" s="241">
        <v>10996.000028</v>
      </c>
      <c r="K13" s="9"/>
    </row>
    <row r="14" spans="1:11" x14ac:dyDescent="0.2">
      <c r="A14" s="281" t="s">
        <v>135</v>
      </c>
      <c r="B14" s="241">
        <v>2373.0000020000002</v>
      </c>
      <c r="C14" s="241">
        <v>1551.000006</v>
      </c>
      <c r="D14" s="241">
        <v>1105</v>
      </c>
      <c r="E14" s="241">
        <v>483</v>
      </c>
      <c r="F14" s="241">
        <v>359</v>
      </c>
      <c r="G14" s="241">
        <v>124.000001</v>
      </c>
      <c r="H14" s="241">
        <v>180</v>
      </c>
      <c r="I14" s="241">
        <v>14</v>
      </c>
      <c r="J14" s="241">
        <v>6189.0000090000003</v>
      </c>
      <c r="K14" s="9"/>
    </row>
    <row r="15" spans="1:11" x14ac:dyDescent="0.2">
      <c r="A15" s="282" t="s">
        <v>136</v>
      </c>
      <c r="B15" s="241">
        <v>1297.000004</v>
      </c>
      <c r="C15" s="241">
        <v>2006.0000050000001</v>
      </c>
      <c r="D15" s="241">
        <v>888.00000499999999</v>
      </c>
      <c r="E15" s="241">
        <v>886.000001</v>
      </c>
      <c r="F15" s="241">
        <v>271</v>
      </c>
      <c r="G15" s="241">
        <v>82</v>
      </c>
      <c r="H15" s="241">
        <v>63</v>
      </c>
      <c r="I15" s="241">
        <v>11</v>
      </c>
      <c r="J15" s="241">
        <v>5504.0000149999996</v>
      </c>
      <c r="K15" s="9"/>
    </row>
    <row r="16" spans="1:11" x14ac:dyDescent="0.2">
      <c r="A16" s="282" t="s">
        <v>302</v>
      </c>
      <c r="B16" s="242">
        <v>4854.0001060000004</v>
      </c>
      <c r="C16" s="242">
        <v>16093.000059</v>
      </c>
      <c r="D16" s="242">
        <v>10410.000021</v>
      </c>
      <c r="E16" s="242">
        <v>2655.0000049999999</v>
      </c>
      <c r="F16" s="242">
        <v>6075.9999930000004</v>
      </c>
      <c r="G16" s="242">
        <v>1421.000014</v>
      </c>
      <c r="H16" s="242">
        <v>302</v>
      </c>
      <c r="I16" s="242">
        <v>364.00001300000002</v>
      </c>
      <c r="J16" s="242">
        <v>42175.000210999999</v>
      </c>
      <c r="K16" s="9"/>
    </row>
    <row r="17" spans="1:11" x14ac:dyDescent="0.2">
      <c r="A17" s="57" t="s">
        <v>121</v>
      </c>
      <c r="B17" s="243">
        <f>SUM(B5:B16)</f>
        <v>268796.00108599995</v>
      </c>
      <c r="C17" s="243">
        <f t="shared" ref="C17:J17" si="0">SUM(C5:C16)</f>
        <v>281556.00102299993</v>
      </c>
      <c r="D17" s="243">
        <f t="shared" si="0"/>
        <v>185464.99998799997</v>
      </c>
      <c r="E17" s="243">
        <f t="shared" si="0"/>
        <v>70322.000062999985</v>
      </c>
      <c r="F17" s="243">
        <f t="shared" si="0"/>
        <v>104917.999946</v>
      </c>
      <c r="G17" s="243">
        <f t="shared" si="0"/>
        <v>28833.000193000003</v>
      </c>
      <c r="H17" s="243">
        <f t="shared" si="0"/>
        <v>13539</v>
      </c>
      <c r="I17" s="243">
        <f t="shared" si="0"/>
        <v>4019.0003739999997</v>
      </c>
      <c r="J17" s="243">
        <f t="shared" si="0"/>
        <v>957448.00267299998</v>
      </c>
      <c r="K17" s="9"/>
    </row>
    <row r="18" spans="1:11" ht="18" customHeight="1" x14ac:dyDescent="0.2">
      <c r="A18" s="47" t="s">
        <v>298</v>
      </c>
      <c r="B18" s="335" t="s">
        <v>258</v>
      </c>
      <c r="C18" s="335"/>
      <c r="D18" s="335"/>
      <c r="E18" s="335"/>
      <c r="F18" s="335"/>
      <c r="G18" s="335"/>
      <c r="H18" s="335"/>
      <c r="I18" s="335"/>
      <c r="J18" s="335"/>
      <c r="K18" s="9"/>
    </row>
    <row r="19" spans="1:11" x14ac:dyDescent="0.2">
      <c r="A19" s="63" t="s">
        <v>57</v>
      </c>
      <c r="B19" s="64">
        <f t="shared" ref="B19:B28" si="1">B5/B$17</f>
        <v>0.71665873037064787</v>
      </c>
      <c r="C19" s="64">
        <f t="shared" ref="C19:J19" si="2">C5/C$17</f>
        <v>0.63594453661946038</v>
      </c>
      <c r="D19" s="64">
        <f t="shared" si="2"/>
        <v>0.74733777192984163</v>
      </c>
      <c r="E19" s="64">
        <f t="shared" si="2"/>
        <v>0.59318563195912111</v>
      </c>
      <c r="F19" s="64">
        <f t="shared" si="2"/>
        <v>0.62789988370829208</v>
      </c>
      <c r="G19" s="64">
        <f t="shared" si="2"/>
        <v>0.78143099900058322</v>
      </c>
      <c r="H19" s="64">
        <f t="shared" si="2"/>
        <v>0.62729891424772877</v>
      </c>
      <c r="I19" s="64">
        <f t="shared" si="2"/>
        <v>0.74272208813683482</v>
      </c>
      <c r="J19" s="64">
        <f t="shared" si="2"/>
        <v>0.68086726383055984</v>
      </c>
      <c r="K19" s="9"/>
    </row>
    <row r="20" spans="1:11" x14ac:dyDescent="0.2">
      <c r="A20" s="63" t="s">
        <v>128</v>
      </c>
      <c r="B20" s="64">
        <f t="shared" si="1"/>
        <v>7.4926710325412572E-3</v>
      </c>
      <c r="C20" s="64">
        <f t="shared" ref="C20:J28" si="3">C6/C$17</f>
        <v>5.4411910860846938E-3</v>
      </c>
      <c r="D20" s="64">
        <f t="shared" si="3"/>
        <v>2.0974308021738292E-2</v>
      </c>
      <c r="E20" s="64">
        <f t="shared" si="3"/>
        <v>1.2030374566168291E-2</v>
      </c>
      <c r="F20" s="64">
        <f t="shared" si="3"/>
        <v>4.2223450716560229E-3</v>
      </c>
      <c r="G20" s="64">
        <f t="shared" si="3"/>
        <v>5.8613394328984655E-3</v>
      </c>
      <c r="H20" s="64">
        <f t="shared" si="3"/>
        <v>8.0508161607208799E-3</v>
      </c>
      <c r="I20" s="64">
        <f t="shared" si="3"/>
        <v>9.7039055413633574E-3</v>
      </c>
      <c r="J20" s="64">
        <f t="shared" si="3"/>
        <v>9.4438549433040492E-3</v>
      </c>
      <c r="K20" s="9"/>
    </row>
    <row r="21" spans="1:11" x14ac:dyDescent="0.2">
      <c r="A21" s="63" t="s">
        <v>137</v>
      </c>
      <c r="B21" s="64">
        <f t="shared" si="1"/>
        <v>4.6801291534002733E-3</v>
      </c>
      <c r="C21" s="64">
        <f t="shared" si="3"/>
        <v>1.9711887013008924E-3</v>
      </c>
      <c r="D21" s="64">
        <f t="shared" si="3"/>
        <v>5.0413825091553486E-3</v>
      </c>
      <c r="E21" s="64">
        <f t="shared" si="3"/>
        <v>1.3367082835497768E-3</v>
      </c>
      <c r="F21" s="64">
        <f t="shared" si="3"/>
        <v>7.4343773270692964E-4</v>
      </c>
      <c r="G21" s="64">
        <f t="shared" si="3"/>
        <v>6.2428466963247167E-4</v>
      </c>
      <c r="H21" s="64">
        <f t="shared" si="3"/>
        <v>4.727084718221434E-3</v>
      </c>
      <c r="I21" s="64">
        <f t="shared" si="3"/>
        <v>1.4929085448251319E-3</v>
      </c>
      <c r="J21" s="64">
        <f t="shared" si="3"/>
        <v>3.1416849871766152E-3</v>
      </c>
      <c r="K21" s="9"/>
    </row>
    <row r="22" spans="1:11" x14ac:dyDescent="0.2">
      <c r="A22" s="63" t="s">
        <v>129</v>
      </c>
      <c r="B22" s="64">
        <f t="shared" si="1"/>
        <v>8.0038393354359111E-2</v>
      </c>
      <c r="C22" s="64">
        <f t="shared" si="3"/>
        <v>8.9349898278122508E-2</v>
      </c>
      <c r="D22" s="64">
        <f t="shared" si="3"/>
        <v>9.8751786440487543E-2</v>
      </c>
      <c r="E22" s="64">
        <f t="shared" si="3"/>
        <v>0.2002502771875691</v>
      </c>
      <c r="F22" s="64">
        <f t="shared" si="3"/>
        <v>0.15083207836734339</v>
      </c>
      <c r="G22" s="64">
        <f t="shared" si="3"/>
        <v>0.10481046050607223</v>
      </c>
      <c r="H22" s="64">
        <f t="shared" si="3"/>
        <v>0.14055690966836545</v>
      </c>
      <c r="I22" s="64">
        <f t="shared" si="3"/>
        <v>6.1209252328375131E-2</v>
      </c>
      <c r="J22" s="64">
        <f t="shared" si="3"/>
        <v>0.1045111587685615</v>
      </c>
      <c r="K22" s="9"/>
    </row>
    <row r="23" spans="1:11" x14ac:dyDescent="0.2">
      <c r="A23" s="63" t="s">
        <v>130</v>
      </c>
      <c r="B23" s="64">
        <f t="shared" si="1"/>
        <v>8.8751320405125345E-2</v>
      </c>
      <c r="C23" s="64">
        <f t="shared" si="3"/>
        <v>0.13925116167137647</v>
      </c>
      <c r="D23" s="64">
        <f t="shared" si="3"/>
        <v>3.9861968530333733E-2</v>
      </c>
      <c r="E23" s="64">
        <f t="shared" si="3"/>
        <v>7.7372657164550551E-2</v>
      </c>
      <c r="F23" s="64">
        <f t="shared" si="3"/>
        <v>0.12352503864608887</v>
      </c>
      <c r="G23" s="64">
        <f t="shared" si="3"/>
        <v>4.1723025524484307E-2</v>
      </c>
      <c r="H23" s="64">
        <f t="shared" si="3"/>
        <v>0.11359775463475884</v>
      </c>
      <c r="I23" s="64">
        <f t="shared" si="3"/>
        <v>3.1848716120572322E-2</v>
      </c>
      <c r="J23" s="64">
        <f t="shared" si="3"/>
        <v>9.5802591864957348E-2</v>
      </c>
      <c r="K23" s="9"/>
    </row>
    <row r="24" spans="1:11" x14ac:dyDescent="0.2">
      <c r="A24" s="63" t="s">
        <v>131</v>
      </c>
      <c r="B24" s="64">
        <f t="shared" si="1"/>
        <v>2.8158901078957407E-2</v>
      </c>
      <c r="C24" s="64">
        <f t="shared" si="3"/>
        <v>1.880265385132935E-2</v>
      </c>
      <c r="D24" s="64">
        <f t="shared" si="3"/>
        <v>3.7257703612256186E-3</v>
      </c>
      <c r="E24" s="64">
        <f t="shared" si="3"/>
        <v>7.3376752586349443E-3</v>
      </c>
      <c r="F24" s="64">
        <f t="shared" si="3"/>
        <v>7.1484397375666305E-3</v>
      </c>
      <c r="G24" s="64">
        <f t="shared" si="3"/>
        <v>9.7110948609495601E-4</v>
      </c>
      <c r="H24" s="64">
        <f t="shared" si="3"/>
        <v>9.01100524410961E-3</v>
      </c>
      <c r="I24" s="64">
        <f t="shared" si="3"/>
        <v>3.4834532712586406E-3</v>
      </c>
      <c r="J24" s="64">
        <f t="shared" si="3"/>
        <v>1.5649936069810289E-2</v>
      </c>
      <c r="K24" s="9"/>
    </row>
    <row r="25" spans="1:11" x14ac:dyDescent="0.2">
      <c r="A25" s="63" t="s">
        <v>132</v>
      </c>
      <c r="B25" s="64">
        <f t="shared" si="1"/>
        <v>1.4386374750280503E-2</v>
      </c>
      <c r="C25" s="64">
        <f t="shared" si="3"/>
        <v>1.5339754774565031E-2</v>
      </c>
      <c r="D25" s="64">
        <f t="shared" si="3"/>
        <v>7.3275280677644328E-3</v>
      </c>
      <c r="E25" s="64">
        <f t="shared" si="3"/>
        <v>2.2852023542565953E-2</v>
      </c>
      <c r="F25" s="64">
        <f t="shared" si="3"/>
        <v>1.1170628496570788E-2</v>
      </c>
      <c r="G25" s="64">
        <f t="shared" si="3"/>
        <v>3.5722956442460698E-3</v>
      </c>
      <c r="H25" s="64">
        <f t="shared" si="3"/>
        <v>1.8465174680552476E-2</v>
      </c>
      <c r="I25" s="64">
        <f t="shared" si="3"/>
        <v>3.8317985983845046E-2</v>
      </c>
      <c r="J25" s="64">
        <f t="shared" si="3"/>
        <v>1.3401249961541994E-2</v>
      </c>
      <c r="K25" s="9"/>
    </row>
    <row r="26" spans="1:11" x14ac:dyDescent="0.2">
      <c r="A26" s="63" t="s">
        <v>133</v>
      </c>
      <c r="B26" s="64">
        <f t="shared" si="1"/>
        <v>1.7091028078688463E-2</v>
      </c>
      <c r="C26" s="64">
        <f t="shared" si="3"/>
        <v>8.6483683322419701E-3</v>
      </c>
      <c r="D26" s="64">
        <f t="shared" si="3"/>
        <v>4.9766802472688667E-3</v>
      </c>
      <c r="E26" s="64">
        <f t="shared" si="3"/>
        <v>5.0766474173113861E-3</v>
      </c>
      <c r="F26" s="64">
        <f t="shared" si="3"/>
        <v>3.831563699335714E-3</v>
      </c>
      <c r="G26" s="64">
        <f t="shared" si="3"/>
        <v>2.3584087519448933E-3</v>
      </c>
      <c r="H26" s="64">
        <f t="shared" si="3"/>
        <v>1.6987960706108279E-2</v>
      </c>
      <c r="I26" s="64">
        <f t="shared" si="3"/>
        <v>6.2204525189228071E-3</v>
      </c>
      <c r="J26" s="64">
        <f t="shared" si="3"/>
        <v>9.4354993511698917E-3</v>
      </c>
      <c r="K26" s="9"/>
    </row>
    <row r="27" spans="1:11" x14ac:dyDescent="0.2">
      <c r="A27" s="63" t="s">
        <v>134</v>
      </c>
      <c r="B27" s="64">
        <f t="shared" si="1"/>
        <v>1.103067006213148E-2</v>
      </c>
      <c r="C27" s="64">
        <f t="shared" si="3"/>
        <v>1.5460512342780465E-2</v>
      </c>
      <c r="D27" s="64">
        <f t="shared" si="3"/>
        <v>5.1276521018064434E-3</v>
      </c>
      <c r="E27" s="64">
        <f t="shared" si="3"/>
        <v>2.3335513758565782E-2</v>
      </c>
      <c r="F27" s="64">
        <f t="shared" si="3"/>
        <v>6.7100021003292107E-3</v>
      </c>
      <c r="G27" s="64">
        <f t="shared" si="3"/>
        <v>2.2196788253598995E-3</v>
      </c>
      <c r="H27" s="64">
        <f t="shared" si="3"/>
        <v>2.1050299135829825E-2</v>
      </c>
      <c r="I27" s="64">
        <f t="shared" si="3"/>
        <v>8.2109969965382251E-3</v>
      </c>
      <c r="J27" s="64">
        <f t="shared" si="3"/>
        <v>1.148469681622543E-2</v>
      </c>
      <c r="K27" s="9"/>
    </row>
    <row r="28" spans="1:11" x14ac:dyDescent="0.2">
      <c r="A28" s="65" t="s">
        <v>135</v>
      </c>
      <c r="B28" s="64">
        <f t="shared" si="1"/>
        <v>8.828256344635018E-3</v>
      </c>
      <c r="C28" s="64">
        <f t="shared" si="3"/>
        <v>5.508673231487262E-3</v>
      </c>
      <c r="D28" s="64">
        <f t="shared" si="3"/>
        <v>5.957997466214629E-3</v>
      </c>
      <c r="E28" s="64">
        <f t="shared" si="3"/>
        <v>6.8684053293036401E-3</v>
      </c>
      <c r="F28" s="64">
        <f t="shared" si="3"/>
        <v>3.4217198210485605E-3</v>
      </c>
      <c r="G28" s="64">
        <f t="shared" si="3"/>
        <v>4.3006277588172864E-3</v>
      </c>
      <c r="H28" s="64">
        <f t="shared" si="3"/>
        <v>1.3294925769997783E-2</v>
      </c>
      <c r="I28" s="64">
        <f t="shared" si="3"/>
        <v>3.4834532712586406E-3</v>
      </c>
      <c r="J28" s="64">
        <f t="shared" si="3"/>
        <v>6.4640586138584779E-3</v>
      </c>
      <c r="K28" s="9"/>
    </row>
    <row r="29" spans="1:11" x14ac:dyDescent="0.2">
      <c r="A29" s="155" t="s">
        <v>136</v>
      </c>
      <c r="B29" s="64">
        <f t="shared" ref="B29:J29" si="4">B15/B$17</f>
        <v>4.825220608788117E-3</v>
      </c>
      <c r="C29" s="64">
        <f t="shared" si="4"/>
        <v>7.1246927705729581E-3</v>
      </c>
      <c r="D29" s="64">
        <f t="shared" si="4"/>
        <v>4.7879654115733734E-3</v>
      </c>
      <c r="E29" s="64">
        <f t="shared" si="4"/>
        <v>1.2599186601721388E-2</v>
      </c>
      <c r="F29" s="64">
        <f t="shared" si="4"/>
        <v>2.5829695585074092E-3</v>
      </c>
      <c r="G29" s="64">
        <f t="shared" si="4"/>
        <v>2.843963494992371E-3</v>
      </c>
      <c r="H29" s="64">
        <f t="shared" si="4"/>
        <v>4.6532240194992244E-3</v>
      </c>
      <c r="I29" s="64">
        <f t="shared" si="4"/>
        <v>2.7369989988460749E-3</v>
      </c>
      <c r="J29" s="64">
        <f t="shared" si="4"/>
        <v>5.7486150680078202E-3</v>
      </c>
    </row>
    <row r="30" spans="1:11" x14ac:dyDescent="0.2">
      <c r="A30" s="155" t="s">
        <v>302</v>
      </c>
      <c r="B30" s="64">
        <f t="shared" ref="B30:J30" si="5">B16/B$17</f>
        <v>1.8058304760445402E-2</v>
      </c>
      <c r="C30" s="64">
        <f t="shared" si="5"/>
        <v>5.7157368340678291E-2</v>
      </c>
      <c r="D30" s="64">
        <f t="shared" si="5"/>
        <v>5.6129188912590257E-2</v>
      </c>
      <c r="E30" s="64">
        <f t="shared" si="5"/>
        <v>3.775489893093828E-2</v>
      </c>
      <c r="F30" s="64">
        <f t="shared" si="5"/>
        <v>5.7911893060554366E-2</v>
      </c>
      <c r="G30" s="64">
        <f t="shared" si="5"/>
        <v>4.9283806904873759E-2</v>
      </c>
      <c r="H30" s="64">
        <f t="shared" si="5"/>
        <v>2.2305931014107393E-2</v>
      </c>
      <c r="I30" s="64">
        <f t="shared" si="5"/>
        <v>9.0569788287359843E-2</v>
      </c>
      <c r="J30" s="64">
        <f t="shared" si="5"/>
        <v>4.4049389724826811E-2</v>
      </c>
    </row>
    <row r="31" spans="1:11" x14ac:dyDescent="0.2">
      <c r="A31" s="57" t="s">
        <v>121</v>
      </c>
      <c r="B31" s="239">
        <f>SUM(B19:B30)</f>
        <v>1.0000000000000002</v>
      </c>
      <c r="C31" s="239">
        <f t="shared" ref="C31:J31" si="6">SUM(C19:C30)</f>
        <v>1.0000000000000002</v>
      </c>
      <c r="D31" s="239">
        <f t="shared" si="6"/>
        <v>0.99999999999999989</v>
      </c>
      <c r="E31" s="239">
        <f t="shared" si="6"/>
        <v>1.0000000000000004</v>
      </c>
      <c r="F31" s="239">
        <f t="shared" si="6"/>
        <v>0.99999999999999989</v>
      </c>
      <c r="G31" s="239">
        <f t="shared" si="6"/>
        <v>0.99999999999999989</v>
      </c>
      <c r="H31" s="239">
        <f t="shared" si="6"/>
        <v>1</v>
      </c>
      <c r="I31" s="239">
        <f t="shared" si="6"/>
        <v>1</v>
      </c>
      <c r="J31" s="239">
        <f t="shared" si="6"/>
        <v>1</v>
      </c>
    </row>
    <row r="32" spans="1:11" ht="18" customHeight="1" x14ac:dyDescent="0.2">
      <c r="A32" s="47" t="s">
        <v>84</v>
      </c>
      <c r="B32" s="342" t="s">
        <v>328</v>
      </c>
      <c r="C32" s="342"/>
      <c r="D32" s="342"/>
      <c r="E32" s="342"/>
      <c r="F32" s="342"/>
      <c r="G32" s="342"/>
      <c r="H32" s="342"/>
      <c r="I32" s="342"/>
      <c r="J32" s="342"/>
    </row>
    <row r="33" spans="1:10" x14ac:dyDescent="0.2">
      <c r="A33" s="63" t="s">
        <v>57</v>
      </c>
      <c r="B33" s="64">
        <f t="shared" ref="B33:B42" si="7">B5/SUM(B$5:B$15)</f>
        <v>0.72983837415704367</v>
      </c>
      <c r="C33" s="64">
        <f t="shared" ref="C33:J33" si="8">C5/SUM(C$5:C$15)</f>
        <v>0.67449701070501311</v>
      </c>
      <c r="D33" s="64">
        <f t="shared" si="8"/>
        <v>0.79177972573264832</v>
      </c>
      <c r="E33" s="64">
        <f t="shared" si="8"/>
        <v>0.61646001761930225</v>
      </c>
      <c r="F33" s="64">
        <f t="shared" si="8"/>
        <v>0.66649804735158547</v>
      </c>
      <c r="G33" s="64">
        <f t="shared" si="8"/>
        <v>0.82193929658079912</v>
      </c>
      <c r="H33" s="64">
        <f t="shared" si="8"/>
        <v>0.6416106368512503</v>
      </c>
      <c r="I33" s="64">
        <f t="shared" si="8"/>
        <v>0.81668948158005394</v>
      </c>
      <c r="J33" s="64">
        <f t="shared" si="8"/>
        <v>0.7122410473011469</v>
      </c>
    </row>
    <row r="34" spans="1:10" x14ac:dyDescent="0.2">
      <c r="A34" s="63" t="s">
        <v>128</v>
      </c>
      <c r="B34" s="64">
        <f t="shared" si="7"/>
        <v>7.6304642820094774E-3</v>
      </c>
      <c r="C34" s="64">
        <f t="shared" ref="C34:J42" si="9">C6/SUM(C$5:C$15)</f>
        <v>5.77104906309621E-3</v>
      </c>
      <c r="D34" s="64">
        <f t="shared" si="9"/>
        <v>2.2221587716622276E-2</v>
      </c>
      <c r="E34" s="64">
        <f t="shared" si="9"/>
        <v>1.2502401470064593E-2</v>
      </c>
      <c r="F34" s="64">
        <f t="shared" si="9"/>
        <v>4.4819004088408705E-3</v>
      </c>
      <c r="G34" s="64">
        <f t="shared" si="9"/>
        <v>6.1651831276970746E-3</v>
      </c>
      <c r="H34" s="64">
        <f t="shared" si="9"/>
        <v>8.2344942207448826E-3</v>
      </c>
      <c r="I34" s="64">
        <f t="shared" si="9"/>
        <v>1.0670313583588727E-2</v>
      </c>
      <c r="J34" s="64">
        <f t="shared" si="9"/>
        <v>9.8790197336508928E-3</v>
      </c>
    </row>
    <row r="35" spans="1:10" x14ac:dyDescent="0.2">
      <c r="A35" s="63" t="s">
        <v>137</v>
      </c>
      <c r="B35" s="64">
        <f t="shared" si="7"/>
        <v>4.7661986206406163E-3</v>
      </c>
      <c r="C35" s="64">
        <f t="shared" si="9"/>
        <v>2.0906868602576555E-3</v>
      </c>
      <c r="D35" s="64">
        <f t="shared" si="9"/>
        <v>5.3411785277556138E-3</v>
      </c>
      <c r="E35" s="64">
        <f t="shared" si="9"/>
        <v>1.3891557172540378E-3</v>
      </c>
      <c r="F35" s="64">
        <f t="shared" si="9"/>
        <v>7.8913822096972439E-4</v>
      </c>
      <c r="G35" s="64">
        <f t="shared" si="9"/>
        <v>6.5664671977455993E-4</v>
      </c>
      <c r="H35" s="64">
        <f t="shared" si="9"/>
        <v>4.8349323864924076E-3</v>
      </c>
      <c r="I35" s="64">
        <f t="shared" si="9"/>
        <v>1.6415867051674964E-3</v>
      </c>
      <c r="J35" s="64">
        <f t="shared" si="9"/>
        <v>3.2864511549108924E-3</v>
      </c>
    </row>
    <row r="36" spans="1:10" x14ac:dyDescent="0.2">
      <c r="A36" s="63" t="s">
        <v>129</v>
      </c>
      <c r="B36" s="64">
        <f t="shared" si="7"/>
        <v>8.1510331766524002E-2</v>
      </c>
      <c r="C36" s="64">
        <f t="shared" si="9"/>
        <v>9.4766502147738463E-2</v>
      </c>
      <c r="D36" s="64">
        <f t="shared" si="9"/>
        <v>0.10462426137186942</v>
      </c>
      <c r="E36" s="64">
        <f t="shared" si="9"/>
        <v>0.20810734912039511</v>
      </c>
      <c r="F36" s="64">
        <f t="shared" si="9"/>
        <v>0.16010400434557059</v>
      </c>
      <c r="G36" s="64">
        <f t="shared" si="9"/>
        <v>0.11024368919693489</v>
      </c>
      <c r="H36" s="64">
        <f t="shared" si="9"/>
        <v>0.14376369267961017</v>
      </c>
      <c r="I36" s="64">
        <f t="shared" si="9"/>
        <v>6.7305057100649629E-2</v>
      </c>
      <c r="J36" s="64">
        <f t="shared" si="9"/>
        <v>0.10932694392911958</v>
      </c>
    </row>
    <row r="37" spans="1:10" x14ac:dyDescent="0.2">
      <c r="A37" s="63" t="s">
        <v>130</v>
      </c>
      <c r="B37" s="64">
        <f t="shared" si="7"/>
        <v>9.0383493068265694E-2</v>
      </c>
      <c r="C37" s="64">
        <f t="shared" si="9"/>
        <v>0.14769289910693412</v>
      </c>
      <c r="D37" s="64">
        <f t="shared" si="9"/>
        <v>4.2232441200729325E-2</v>
      </c>
      <c r="E37" s="64">
        <f t="shared" si="9"/>
        <v>8.0408470854867353E-2</v>
      </c>
      <c r="F37" s="64">
        <f t="shared" si="9"/>
        <v>0.13111835054088913</v>
      </c>
      <c r="G37" s="64">
        <f t="shared" si="9"/>
        <v>4.388588921437421E-2</v>
      </c>
      <c r="H37" s="64">
        <f t="shared" si="9"/>
        <v>0.11618946891289567</v>
      </c>
      <c r="I37" s="64">
        <f t="shared" si="9"/>
        <v>3.5020516924102157E-2</v>
      </c>
      <c r="J37" s="64">
        <f t="shared" si="9"/>
        <v>0.10021709368162889</v>
      </c>
    </row>
    <row r="38" spans="1:10" x14ac:dyDescent="0.2">
      <c r="A38" s="63" t="s">
        <v>131</v>
      </c>
      <c r="B38" s="64">
        <f t="shared" si="7"/>
        <v>2.8676754654040591E-2</v>
      </c>
      <c r="C38" s="64">
        <f t="shared" si="9"/>
        <v>1.994251555876117E-2</v>
      </c>
      <c r="D38" s="64">
        <f t="shared" si="9"/>
        <v>3.9473308396233298E-3</v>
      </c>
      <c r="E38" s="64">
        <f t="shared" si="9"/>
        <v>7.6255781925859949E-3</v>
      </c>
      <c r="F38" s="64">
        <f t="shared" si="9"/>
        <v>7.5878675093242736E-3</v>
      </c>
      <c r="G38" s="64">
        <f t="shared" si="9"/>
        <v>1.0214504529826487E-3</v>
      </c>
      <c r="H38" s="64">
        <f t="shared" si="9"/>
        <v>9.2165898617511521E-3</v>
      </c>
      <c r="I38" s="64">
        <f t="shared" si="9"/>
        <v>3.8303689787241584E-3</v>
      </c>
      <c r="J38" s="64">
        <f t="shared" si="9"/>
        <v>1.6371071791361071E-2</v>
      </c>
    </row>
    <row r="39" spans="1:10" x14ac:dyDescent="0.2">
      <c r="A39" s="63" t="s">
        <v>132</v>
      </c>
      <c r="B39" s="64">
        <f t="shared" si="7"/>
        <v>1.4650945998143811E-2</v>
      </c>
      <c r="C39" s="64">
        <f t="shared" si="9"/>
        <v>1.6269687283410578E-2</v>
      </c>
      <c r="D39" s="64">
        <f t="shared" si="9"/>
        <v>7.7632743609504905E-3</v>
      </c>
      <c r="E39" s="64">
        <f t="shared" si="9"/>
        <v>2.3748651478897816E-2</v>
      </c>
      <c r="F39" s="64">
        <f t="shared" si="9"/>
        <v>1.1857307627904065E-2</v>
      </c>
      <c r="G39" s="64">
        <f t="shared" si="9"/>
        <v>3.7574784885236879E-3</v>
      </c>
      <c r="H39" s="64">
        <f t="shared" si="9"/>
        <v>1.8886454634735969E-2</v>
      </c>
      <c r="I39" s="64">
        <f t="shared" si="9"/>
        <v>4.2134058765965744E-2</v>
      </c>
      <c r="J39" s="64">
        <f t="shared" si="9"/>
        <v>1.4018768142931992E-2</v>
      </c>
    </row>
    <row r="40" spans="1:10" x14ac:dyDescent="0.2">
      <c r="A40" s="63" t="s">
        <v>133</v>
      </c>
      <c r="B40" s="64">
        <f t="shared" si="7"/>
        <v>1.740533899471387E-2</v>
      </c>
      <c r="C40" s="64">
        <f t="shared" si="9"/>
        <v>9.1726530407535631E-3</v>
      </c>
      <c r="D40" s="64">
        <f t="shared" si="9"/>
        <v>5.2726286148581693E-3</v>
      </c>
      <c r="E40" s="64">
        <f t="shared" si="9"/>
        <v>5.2758360751031016E-3</v>
      </c>
      <c r="F40" s="64">
        <f t="shared" si="9"/>
        <v>4.0670969849978108E-3</v>
      </c>
      <c r="G40" s="64">
        <f t="shared" si="9"/>
        <v>2.480665385815004E-3</v>
      </c>
      <c r="H40" s="64">
        <f t="shared" si="9"/>
        <v>1.7375538263957092E-2</v>
      </c>
      <c r="I40" s="64">
        <f t="shared" si="9"/>
        <v>6.8399448784623529E-3</v>
      </c>
      <c r="J40" s="64">
        <f t="shared" si="9"/>
        <v>9.8702791229495178E-3</v>
      </c>
    </row>
    <row r="41" spans="1:10" x14ac:dyDescent="0.2">
      <c r="A41" s="63" t="s">
        <v>134</v>
      </c>
      <c r="B41" s="64">
        <f t="shared" si="7"/>
        <v>1.1233528544116293E-2</v>
      </c>
      <c r="C41" s="64">
        <f t="shared" si="9"/>
        <v>1.6397765463332197E-2</v>
      </c>
      <c r="D41" s="64">
        <f t="shared" si="9"/>
        <v>5.432578316410701E-3</v>
      </c>
      <c r="E41" s="64">
        <f t="shared" si="9"/>
        <v>2.425111204270081E-2</v>
      </c>
      <c r="F41" s="64">
        <f t="shared" si="9"/>
        <v>7.1224783020857182E-3</v>
      </c>
      <c r="G41" s="64">
        <f t="shared" si="9"/>
        <v>2.3347438925317683E-3</v>
      </c>
      <c r="H41" s="64">
        <f t="shared" si="9"/>
        <v>2.1530558283599004E-2</v>
      </c>
      <c r="I41" s="64">
        <f t="shared" si="9"/>
        <v>9.0287268784212307E-3</v>
      </c>
      <c r="J41" s="64">
        <f t="shared" si="9"/>
        <v>1.201390186143563E-2</v>
      </c>
    </row>
    <row r="42" spans="1:10" x14ac:dyDescent="0.2">
      <c r="A42" s="65" t="s">
        <v>135</v>
      </c>
      <c r="B42" s="64">
        <f t="shared" si="7"/>
        <v>8.9906115479506908E-3</v>
      </c>
      <c r="C42" s="64">
        <f t="shared" si="9"/>
        <v>5.8426221370500315E-3</v>
      </c>
      <c r="D42" s="64">
        <f t="shared" si="9"/>
        <v>6.3123018491805776E-3</v>
      </c>
      <c r="E42" s="64">
        <f t="shared" si="9"/>
        <v>7.1378958663159608E-3</v>
      </c>
      <c r="F42" s="64">
        <f t="shared" si="9"/>
        <v>3.6320592477965524E-3</v>
      </c>
      <c r="G42" s="64">
        <f t="shared" si="9"/>
        <v>4.5235663282606744E-3</v>
      </c>
      <c r="H42" s="64">
        <f t="shared" si="9"/>
        <v>1.3598247337009896E-2</v>
      </c>
      <c r="I42" s="64">
        <f t="shared" si="9"/>
        <v>3.8303689787241584E-3</v>
      </c>
      <c r="J42" s="64">
        <f t="shared" si="9"/>
        <v>6.761916927902561E-3</v>
      </c>
    </row>
    <row r="43" spans="1:10" x14ac:dyDescent="0.2">
      <c r="A43" s="155" t="s">
        <v>136</v>
      </c>
      <c r="B43" s="64">
        <f t="shared" ref="B43:J43" si="10">B15/SUM(B$5:B$15)</f>
        <v>4.9139583665514432E-3</v>
      </c>
      <c r="C43" s="64">
        <f t="shared" si="10"/>
        <v>7.5566086336530131E-3</v>
      </c>
      <c r="D43" s="64">
        <f t="shared" si="10"/>
        <v>5.0726914693519113E-3</v>
      </c>
      <c r="E43" s="64">
        <f t="shared" si="10"/>
        <v>1.309353156251312E-2</v>
      </c>
      <c r="F43" s="64">
        <f t="shared" si="10"/>
        <v>2.7417494600358375E-3</v>
      </c>
      <c r="G43" s="64">
        <f t="shared" si="10"/>
        <v>2.9913906123063285E-3</v>
      </c>
      <c r="H43" s="64">
        <f t="shared" si="10"/>
        <v>4.7593865679534638E-3</v>
      </c>
      <c r="I43" s="64">
        <f t="shared" si="10"/>
        <v>3.0095756261404104E-3</v>
      </c>
      <c r="J43" s="64">
        <f t="shared" si="10"/>
        <v>6.0135063529621726E-3</v>
      </c>
    </row>
    <row r="44" spans="1:10" x14ac:dyDescent="0.2">
      <c r="A44" s="57" t="s">
        <v>382</v>
      </c>
      <c r="B44" s="239">
        <f>SUM(B33:B43)</f>
        <v>1.0000000000000002</v>
      </c>
      <c r="C44" s="239">
        <v>1</v>
      </c>
      <c r="D44" s="239">
        <v>1</v>
      </c>
      <c r="E44" s="239">
        <v>1</v>
      </c>
      <c r="F44" s="239">
        <v>1</v>
      </c>
      <c r="G44" s="239">
        <v>1</v>
      </c>
      <c r="H44" s="239">
        <v>1</v>
      </c>
      <c r="I44" s="239">
        <v>1</v>
      </c>
      <c r="J44" s="239">
        <v>1</v>
      </c>
    </row>
    <row r="45" spans="1:10" x14ac:dyDescent="0.2">
      <c r="A45" s="43"/>
      <c r="B45" s="44"/>
      <c r="C45" s="44"/>
      <c r="D45" s="44"/>
      <c r="E45" s="44"/>
      <c r="F45" s="44"/>
      <c r="G45" s="44"/>
      <c r="H45" s="44"/>
      <c r="I45" s="44"/>
      <c r="J45" s="44"/>
    </row>
    <row r="46" spans="1:10" x14ac:dyDescent="0.2">
      <c r="A46" s="43" t="s">
        <v>252</v>
      </c>
      <c r="B46" s="45"/>
      <c r="C46" s="45"/>
      <c r="D46" s="45"/>
      <c r="E46" s="45"/>
      <c r="F46" s="45"/>
      <c r="G46" s="45"/>
      <c r="H46" s="45"/>
      <c r="I46" s="45"/>
      <c r="J46" s="45"/>
    </row>
    <row r="47" spans="1:10" x14ac:dyDescent="0.2">
      <c r="A47" s="30" t="s">
        <v>575</v>
      </c>
    </row>
    <row r="48" spans="1:10" x14ac:dyDescent="0.2">
      <c r="A48" s="30" t="s">
        <v>296</v>
      </c>
    </row>
    <row r="49" spans="1:11" x14ac:dyDescent="0.2">
      <c r="A49" s="30" t="s">
        <v>297</v>
      </c>
    </row>
    <row r="50" spans="1:11" x14ac:dyDescent="0.2">
      <c r="A50" s="30" t="s">
        <v>491</v>
      </c>
    </row>
    <row r="51" spans="1:11" x14ac:dyDescent="0.2">
      <c r="A51" s="30" t="s">
        <v>487</v>
      </c>
    </row>
    <row r="55" spans="1:11" x14ac:dyDescent="0.2">
      <c r="A55" s="30"/>
    </row>
    <row r="57" spans="1:11" x14ac:dyDescent="0.2">
      <c r="K57" s="4"/>
    </row>
  </sheetData>
  <mergeCells count="4">
    <mergeCell ref="A1:J1"/>
    <mergeCell ref="B18:J18"/>
    <mergeCell ref="B4:J4"/>
    <mergeCell ref="B32:J32"/>
  </mergeCells>
  <phoneticPr fontId="2" type="noConversion"/>
  <pageMargins left="0.47" right="0.37" top="1" bottom="1" header="0.5" footer="0.5"/>
  <pageSetup paperSize="9" scale="85"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33</vt:i4>
      </vt:variant>
      <vt:variant>
        <vt:lpstr>Named Ranges</vt:lpstr>
      </vt:variant>
      <vt:variant>
        <vt:i4>16</vt:i4>
      </vt:variant>
    </vt:vector>
  </HeadingPairs>
  <TitlesOfParts>
    <vt:vector size="49" baseType="lpstr">
      <vt:lpstr>Cover</vt:lpstr>
      <vt:lpstr>Preface</vt:lpstr>
      <vt:lpstr>Guide to Data Tables</vt:lpstr>
      <vt:lpstr>Data Quality</vt:lpstr>
      <vt:lpstr>A1</vt:lpstr>
      <vt:lpstr>A2</vt:lpstr>
      <vt:lpstr>A3</vt:lpstr>
      <vt:lpstr>A4</vt:lpstr>
      <vt:lpstr>A5</vt:lpstr>
      <vt:lpstr>A6</vt:lpstr>
      <vt:lpstr>A7</vt:lpstr>
      <vt:lpstr>A8</vt:lpstr>
      <vt:lpstr>A9</vt:lpstr>
      <vt:lpstr>A10</vt:lpstr>
      <vt:lpstr>A11</vt:lpstr>
      <vt:lpstr>A12</vt:lpstr>
      <vt:lpstr>A13</vt:lpstr>
      <vt:lpstr>A14</vt:lpstr>
      <vt:lpstr>A15</vt:lpstr>
      <vt:lpstr>A16</vt:lpstr>
      <vt:lpstr>A17</vt:lpstr>
      <vt:lpstr>A18</vt:lpstr>
      <vt:lpstr>A19</vt:lpstr>
      <vt:lpstr>A20</vt:lpstr>
      <vt:lpstr>A21</vt:lpstr>
      <vt:lpstr>A22</vt:lpstr>
      <vt:lpstr>A23</vt:lpstr>
      <vt:lpstr>A24</vt:lpstr>
      <vt:lpstr>A25</vt:lpstr>
      <vt:lpstr>A26</vt:lpstr>
      <vt:lpstr>A27</vt:lpstr>
      <vt:lpstr>A28</vt:lpstr>
      <vt:lpstr>Glossary</vt:lpstr>
      <vt:lpstr>'A15'!_Toc214331968</vt:lpstr>
      <vt:lpstr>Preface!_Toc214424981</vt:lpstr>
      <vt:lpstr>Preface!_Toc214424982</vt:lpstr>
      <vt:lpstr>Glossary!_Toc214427023</vt:lpstr>
      <vt:lpstr>Glossary!_Toc214427040</vt:lpstr>
      <vt:lpstr>Preface!_Toc91041540</vt:lpstr>
      <vt:lpstr>Preface!OLE_LINK2</vt:lpstr>
      <vt:lpstr>'Data Quality'!OLE_LINK4</vt:lpstr>
      <vt:lpstr>'A14'!Print_Area</vt:lpstr>
      <vt:lpstr>'A16'!Print_Area</vt:lpstr>
      <vt:lpstr>'A17'!Print_Area</vt:lpstr>
      <vt:lpstr>'A20'!Print_Area</vt:lpstr>
      <vt:lpstr>'A24'!Print_Area</vt:lpstr>
      <vt:lpstr>'A8'!Print_Area</vt:lpstr>
      <vt:lpstr>'Data Quality'!Print_Area</vt:lpstr>
      <vt:lpstr>'Guide to Data Tables'!Print_Area</vt:lpstr>
    </vt:vector>
  </TitlesOfParts>
  <Company>DHA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Martin Smith</dc:creator>
  <cp:lastModifiedBy>DI MUNNO, Rosa</cp:lastModifiedBy>
  <cp:lastPrinted>2014-07-15T05:22:03Z</cp:lastPrinted>
  <dcterms:created xsi:type="dcterms:W3CDTF">2008-01-14T23:12:33Z</dcterms:created>
  <dcterms:modified xsi:type="dcterms:W3CDTF">2014-08-19T04:25:58Z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MSDocType">
    <vt:lpwstr>NTSAVE</vt:lpwstr>
  </property>
</Properties>
</file>