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360" windowWidth="19320" windowHeight="12555" tabRatio="798"/>
  </bookViews>
  <sheets>
    <sheet name="Cover" sheetId="37" r:id="rId1"/>
    <sheet name="Preface" sheetId="34" r:id="rId2"/>
    <sheet name="Guide to Data Tables" sheetId="35" r:id="rId3"/>
    <sheet name="Data Quality" sheetId="36" r:id="rId4"/>
    <sheet name="A1" sheetId="1" r:id="rId5"/>
    <sheet name="A2" sheetId="2" r:id="rId6"/>
    <sheet name="A3" sheetId="3" r:id="rId7"/>
    <sheet name="A4" sheetId="13" r:id="rId8"/>
    <sheet name="A5" sheetId="12" r:id="rId9"/>
    <sheet name="A6" sheetId="11" r:id="rId10"/>
    <sheet name="A7" sheetId="10" r:id="rId11"/>
    <sheet name="A8" sheetId="9" r:id="rId12"/>
    <sheet name="A9" sheetId="8" r:id="rId13"/>
    <sheet name="A10" sheetId="7" r:id="rId14"/>
    <sheet name="A11" sheetId="6" r:id="rId15"/>
    <sheet name="A12" sheetId="5" r:id="rId16"/>
    <sheet name="A13" sheetId="4" r:id="rId17"/>
    <sheet name="A14" sheetId="28" r:id="rId18"/>
    <sheet name="A15" sheetId="27" r:id="rId19"/>
    <sheet name="A16" sheetId="26" r:id="rId20"/>
    <sheet name="A17" sheetId="25" r:id="rId21"/>
    <sheet name="A18" sheetId="24" r:id="rId22"/>
    <sheet name="A19" sheetId="23" r:id="rId23"/>
    <sheet name="A20" sheetId="22" r:id="rId24"/>
    <sheet name="A21" sheetId="21" r:id="rId25"/>
    <sheet name="A22" sheetId="20" r:id="rId26"/>
    <sheet name="A23" sheetId="19" r:id="rId27"/>
    <sheet name="A24" sheetId="18" r:id="rId28"/>
    <sheet name="A25" sheetId="17" r:id="rId29"/>
    <sheet name="A26" sheetId="16" r:id="rId30"/>
    <sheet name="A27" sheetId="15" r:id="rId31"/>
    <sheet name="A28" sheetId="14" r:id="rId32"/>
    <sheet name="Glossary" sheetId="33" r:id="rId33"/>
  </sheets>
  <definedNames>
    <definedName name="_Toc214331968" localSheetId="18">'A15'!$A$39</definedName>
    <definedName name="_Toc214424981" localSheetId="1">Preface!$A$46</definedName>
    <definedName name="_Toc214424982" localSheetId="1">Preface!$A$49</definedName>
    <definedName name="_Toc214427023" localSheetId="32">Glossary!$A$1</definedName>
    <definedName name="_Toc214427040" localSheetId="32">Glossary!$A$35</definedName>
    <definedName name="_Toc91041540" localSheetId="1">Preface!$A$36</definedName>
    <definedName name="OLE_LINK2" localSheetId="1">Preface!$A$16</definedName>
    <definedName name="OLE_LINK4" localSheetId="3">'Data Quality'!$A$11</definedName>
    <definedName name="_xlnm.Print_Area" localSheetId="17">'A14'!$A$1:$J$54</definedName>
    <definedName name="_xlnm.Print_Area" localSheetId="19">'A16'!$A$1:$K$37</definedName>
    <definedName name="_xlnm.Print_Area" localSheetId="20">'A17'!$A$1:$K$41</definedName>
    <definedName name="_xlnm.Print_Area" localSheetId="23">'A20'!$A$1:$G$37</definedName>
    <definedName name="_xlnm.Print_Area" localSheetId="27">'A24'!$A$1:$K$51</definedName>
    <definedName name="_xlnm.Print_Area" localSheetId="11">'A8'!$A$1:$J$39</definedName>
    <definedName name="_xlnm.Print_Area" localSheetId="3">'Data Quality'!$A$1:$I$47</definedName>
    <definedName name="_xlnm.Print_Area" localSheetId="2">'Guide to Data Tables'!$A$1:$B$38</definedName>
  </definedNames>
  <calcPr calcId="145621"/>
</workbook>
</file>

<file path=xl/calcChain.xml><?xml version="1.0" encoding="utf-8"?>
<calcChain xmlns="http://schemas.openxmlformats.org/spreadsheetml/2006/main">
  <c r="C6" i="25" l="1"/>
  <c r="D6" i="25"/>
  <c r="E6" i="25"/>
  <c r="F6" i="25"/>
  <c r="G6" i="25"/>
  <c r="H6" i="25"/>
  <c r="I6" i="25"/>
  <c r="J6" i="25"/>
  <c r="K6" i="25"/>
  <c r="C7" i="25"/>
  <c r="D7" i="25"/>
  <c r="E7" i="25"/>
  <c r="F7" i="25"/>
  <c r="G7" i="25"/>
  <c r="H7" i="25"/>
  <c r="I7" i="25"/>
  <c r="J7" i="25"/>
  <c r="K7" i="25"/>
  <c r="C8" i="25"/>
  <c r="D8" i="25"/>
  <c r="E8" i="25"/>
  <c r="F8" i="25"/>
  <c r="G8" i="25"/>
  <c r="H8" i="25"/>
  <c r="I8" i="25"/>
  <c r="J8" i="25"/>
  <c r="K8" i="25"/>
  <c r="C9" i="25"/>
  <c r="D9" i="25"/>
  <c r="E9" i="25"/>
  <c r="F9" i="25"/>
  <c r="G9" i="25"/>
  <c r="H9" i="25"/>
  <c r="I9" i="25"/>
  <c r="J9" i="25"/>
  <c r="K9" i="25"/>
  <c r="C10" i="25"/>
  <c r="D10" i="25"/>
  <c r="E10" i="25"/>
  <c r="F10" i="25"/>
  <c r="G10" i="25"/>
  <c r="H10" i="25"/>
  <c r="I10" i="25"/>
  <c r="J10" i="25"/>
  <c r="K10" i="25"/>
  <c r="C11" i="25"/>
  <c r="D11" i="25"/>
  <c r="E11" i="25"/>
  <c r="F11" i="25"/>
  <c r="G11" i="25"/>
  <c r="H11" i="25"/>
  <c r="I11" i="25"/>
  <c r="J11" i="25"/>
  <c r="K11" i="25"/>
  <c r="C12" i="25"/>
  <c r="D12" i="25"/>
  <c r="E12" i="25"/>
  <c r="F12" i="25"/>
  <c r="G12" i="25"/>
  <c r="H12" i="25"/>
  <c r="I12" i="25"/>
  <c r="J12" i="25"/>
  <c r="K12" i="25"/>
  <c r="C13" i="25"/>
  <c r="D13" i="25"/>
  <c r="E13" i="25"/>
  <c r="F13" i="25"/>
  <c r="G13" i="25"/>
  <c r="H13" i="25"/>
  <c r="I13" i="25"/>
  <c r="J13" i="25"/>
  <c r="K13" i="25"/>
  <c r="C14" i="25"/>
  <c r="E14" i="25"/>
  <c r="F14" i="25"/>
  <c r="G14" i="25"/>
  <c r="H14" i="25"/>
  <c r="J14" i="25"/>
  <c r="K14" i="25"/>
  <c r="C15" i="25"/>
  <c r="F15" i="25"/>
  <c r="G15" i="25"/>
  <c r="K15" i="25"/>
  <c r="C16" i="25"/>
  <c r="F16" i="25"/>
  <c r="G16" i="25"/>
  <c r="J16" i="25"/>
  <c r="K16" i="25"/>
  <c r="C17" i="25"/>
  <c r="E17" i="25"/>
  <c r="F17" i="25"/>
  <c r="G17" i="25"/>
  <c r="K17" i="25"/>
  <c r="C18" i="25"/>
  <c r="E18" i="25"/>
  <c r="F18" i="25"/>
  <c r="G18" i="25"/>
  <c r="K18" i="25"/>
  <c r="C19" i="25"/>
  <c r="E19" i="25"/>
  <c r="F19" i="25"/>
  <c r="G19" i="25"/>
  <c r="H19" i="25"/>
  <c r="K19" i="25"/>
  <c r="C20" i="25"/>
  <c r="E20" i="25"/>
  <c r="F20" i="25"/>
  <c r="G20" i="25"/>
  <c r="J20" i="25"/>
  <c r="K20" i="25"/>
  <c r="C21" i="25"/>
  <c r="E21" i="25"/>
  <c r="F21" i="25"/>
  <c r="G21" i="25"/>
  <c r="J21" i="25"/>
  <c r="K21" i="25"/>
  <c r="C22" i="25"/>
  <c r="D22" i="25"/>
  <c r="E22" i="25"/>
  <c r="F22" i="25"/>
  <c r="G22" i="25"/>
  <c r="H22" i="25"/>
  <c r="I22" i="25"/>
  <c r="J22" i="25"/>
  <c r="K22" i="25"/>
  <c r="C23" i="25"/>
  <c r="E23" i="25"/>
  <c r="F23" i="25"/>
  <c r="G23" i="25"/>
  <c r="H23" i="25"/>
  <c r="J23" i="25"/>
  <c r="K23" i="25"/>
  <c r="C24" i="25"/>
  <c r="D24" i="25"/>
  <c r="E24" i="25"/>
  <c r="F24" i="25"/>
  <c r="G24" i="25"/>
  <c r="H24" i="25"/>
  <c r="I24" i="25"/>
  <c r="J24" i="25"/>
  <c r="K24" i="25"/>
  <c r="C25" i="25"/>
  <c r="D25" i="25"/>
  <c r="E25" i="25"/>
  <c r="F25" i="25"/>
  <c r="G25" i="25"/>
  <c r="H25" i="25"/>
  <c r="I25" i="25"/>
  <c r="J25" i="25"/>
  <c r="K25" i="25"/>
  <c r="C26" i="25"/>
  <c r="D26" i="25"/>
  <c r="E26" i="25"/>
  <c r="F26" i="25"/>
  <c r="G26" i="25"/>
  <c r="H26" i="25"/>
  <c r="I26" i="25"/>
  <c r="J26" i="25"/>
  <c r="K26" i="25"/>
  <c r="C27" i="25"/>
  <c r="D27" i="25"/>
  <c r="E27" i="25"/>
  <c r="F27" i="25"/>
  <c r="G27" i="25"/>
  <c r="H27" i="25"/>
  <c r="I27" i="25"/>
  <c r="J27" i="25"/>
  <c r="K27" i="25"/>
  <c r="C28" i="25"/>
  <c r="E28" i="25"/>
  <c r="F28" i="25"/>
  <c r="G28" i="25"/>
  <c r="H28" i="25"/>
  <c r="I28" i="25"/>
  <c r="K28" i="25"/>
  <c r="C29" i="25"/>
  <c r="D29" i="25"/>
  <c r="E29" i="25"/>
  <c r="F29" i="25"/>
  <c r="G29" i="25"/>
  <c r="H29" i="25"/>
  <c r="I29" i="25"/>
  <c r="J29" i="25"/>
  <c r="K29" i="25"/>
  <c r="C30" i="25"/>
  <c r="D30" i="25"/>
  <c r="E30" i="25"/>
  <c r="F30" i="25"/>
  <c r="G30" i="25"/>
  <c r="H30" i="25"/>
  <c r="I30" i="25"/>
  <c r="J30" i="25"/>
  <c r="K30" i="25"/>
  <c r="C31" i="25"/>
  <c r="D31" i="25"/>
  <c r="E31" i="25"/>
  <c r="F31" i="25"/>
  <c r="G31" i="25"/>
  <c r="H31" i="25"/>
  <c r="I31" i="25"/>
  <c r="J31" i="25"/>
  <c r="K31" i="25"/>
  <c r="C32" i="25"/>
  <c r="E32" i="25"/>
  <c r="F32" i="25"/>
  <c r="G32" i="25"/>
  <c r="H32" i="25"/>
  <c r="I32" i="25"/>
  <c r="J32" i="25"/>
  <c r="K32" i="25"/>
  <c r="D5" i="25"/>
  <c r="E5" i="25"/>
  <c r="F5" i="25"/>
  <c r="G5" i="25"/>
  <c r="H5" i="25"/>
  <c r="I5" i="25"/>
  <c r="J5" i="25"/>
  <c r="K5" i="25"/>
  <c r="B40" i="11"/>
  <c r="C40" i="11"/>
  <c r="D40" i="11"/>
  <c r="E40" i="11"/>
  <c r="F40" i="11"/>
  <c r="G40" i="11"/>
  <c r="H40" i="11"/>
  <c r="I40" i="11"/>
  <c r="J40" i="11"/>
  <c r="B41" i="11"/>
  <c r="C41" i="11"/>
  <c r="D41" i="11"/>
  <c r="E41" i="11"/>
  <c r="F41" i="11"/>
  <c r="I41" i="11"/>
  <c r="J41" i="11"/>
  <c r="B42" i="11"/>
  <c r="C42" i="11"/>
  <c r="D42" i="11"/>
  <c r="E42" i="11"/>
  <c r="F42" i="11"/>
  <c r="G42" i="11"/>
  <c r="H42" i="11"/>
  <c r="I42" i="11"/>
  <c r="J42" i="11"/>
  <c r="B43" i="11"/>
  <c r="C43" i="11"/>
  <c r="D43" i="11"/>
  <c r="E43" i="11"/>
  <c r="F43" i="11"/>
  <c r="G43" i="11"/>
  <c r="I43" i="11"/>
  <c r="J43" i="11"/>
  <c r="B44" i="11"/>
  <c r="C44" i="11"/>
  <c r="D44" i="11"/>
  <c r="E44" i="11"/>
  <c r="F44" i="11"/>
  <c r="G44" i="11"/>
  <c r="I44" i="11"/>
  <c r="J44" i="11"/>
  <c r="B45" i="11"/>
  <c r="C45" i="11"/>
  <c r="D45" i="11"/>
  <c r="E45" i="11"/>
  <c r="F45" i="11"/>
  <c r="G45" i="11"/>
  <c r="I45" i="11"/>
  <c r="J45" i="11"/>
  <c r="B46" i="11"/>
  <c r="C46" i="11"/>
  <c r="D46" i="11"/>
  <c r="E46" i="11"/>
  <c r="F46" i="11"/>
  <c r="G46" i="11"/>
  <c r="I46" i="11"/>
  <c r="J46" i="11"/>
  <c r="B47" i="11"/>
  <c r="C47" i="11"/>
  <c r="D47" i="11"/>
  <c r="E47" i="11"/>
  <c r="F47" i="11"/>
  <c r="G47" i="11"/>
  <c r="H47" i="11"/>
  <c r="J47" i="11"/>
  <c r="B48" i="11"/>
  <c r="C48" i="11"/>
  <c r="D48" i="11"/>
  <c r="E48" i="11"/>
  <c r="F48" i="11"/>
  <c r="G48" i="11"/>
  <c r="I48" i="11"/>
  <c r="J48" i="11"/>
  <c r="B49" i="11"/>
  <c r="C49" i="11"/>
  <c r="D49" i="11"/>
  <c r="E49" i="11"/>
  <c r="F49" i="11"/>
  <c r="G49" i="11"/>
  <c r="I49" i="11"/>
  <c r="J49" i="11"/>
  <c r="B50" i="11"/>
  <c r="C50" i="11"/>
  <c r="D50" i="11"/>
  <c r="E50" i="11"/>
  <c r="F50" i="11"/>
  <c r="J50" i="11"/>
  <c r="B51" i="11"/>
  <c r="C51" i="11"/>
  <c r="D51" i="11"/>
  <c r="E51" i="11"/>
  <c r="F51" i="11"/>
  <c r="G51" i="11"/>
  <c r="H51" i="11"/>
  <c r="I51" i="11"/>
  <c r="J51" i="11"/>
  <c r="B52" i="11"/>
  <c r="C52" i="11"/>
  <c r="D52" i="11"/>
  <c r="E52" i="11"/>
  <c r="F52" i="11"/>
  <c r="J52" i="11"/>
  <c r="B53" i="11"/>
  <c r="C53" i="11"/>
  <c r="D53" i="11"/>
  <c r="E53" i="11"/>
  <c r="F53" i="11"/>
  <c r="J53" i="11"/>
  <c r="B54" i="11"/>
  <c r="C54" i="11"/>
  <c r="D54" i="11"/>
  <c r="E54" i="11"/>
  <c r="F54" i="11"/>
  <c r="I54" i="11"/>
  <c r="J54" i="11"/>
  <c r="B55" i="11"/>
  <c r="C55" i="11"/>
  <c r="D55" i="11"/>
  <c r="E55" i="11"/>
  <c r="F55" i="11"/>
  <c r="G55" i="11"/>
  <c r="I55" i="11"/>
  <c r="J55" i="11"/>
  <c r="B56" i="11"/>
  <c r="C56" i="11"/>
  <c r="D56" i="11"/>
  <c r="E56" i="11"/>
  <c r="F56" i="11"/>
  <c r="I56" i="11"/>
  <c r="J56" i="11"/>
  <c r="B57" i="11"/>
  <c r="C57" i="11"/>
  <c r="D57" i="11"/>
  <c r="E57" i="11"/>
  <c r="F57" i="11"/>
  <c r="G57" i="11"/>
  <c r="I57" i="11"/>
  <c r="J57" i="11"/>
  <c r="B58" i="11"/>
  <c r="C58" i="11"/>
  <c r="D58" i="11"/>
  <c r="E58" i="11"/>
  <c r="F58" i="11"/>
  <c r="G58" i="11"/>
  <c r="I58" i="11"/>
  <c r="J58" i="11"/>
  <c r="B59" i="11"/>
  <c r="C59" i="11"/>
  <c r="D59" i="11"/>
  <c r="E59" i="11"/>
  <c r="F59" i="11"/>
  <c r="G59" i="11"/>
  <c r="H59" i="11"/>
  <c r="I59" i="11"/>
  <c r="J59" i="11"/>
  <c r="C39" i="11"/>
  <c r="D39" i="11"/>
  <c r="E39" i="11"/>
  <c r="F39" i="11"/>
  <c r="G39" i="11"/>
  <c r="H39" i="11"/>
  <c r="I39" i="11"/>
  <c r="J39" i="11"/>
  <c r="H12" i="13"/>
  <c r="C13" i="10"/>
  <c r="D13" i="10"/>
  <c r="E13" i="10"/>
  <c r="F13" i="10"/>
  <c r="G13" i="10"/>
  <c r="H13" i="10"/>
  <c r="I13" i="10"/>
  <c r="J13" i="10"/>
  <c r="B13" i="10"/>
  <c r="B39" i="11"/>
  <c r="I43" i="6"/>
  <c r="C7" i="22"/>
  <c r="D7" i="22"/>
  <c r="E7" i="22"/>
  <c r="F7" i="22"/>
  <c r="C8" i="22"/>
  <c r="D8" i="22"/>
  <c r="E8" i="22"/>
  <c r="F8" i="22"/>
  <c r="C9" i="22"/>
  <c r="D9" i="22"/>
  <c r="E9" i="22"/>
  <c r="F9" i="22"/>
  <c r="C10" i="22"/>
  <c r="D10" i="22"/>
  <c r="E10" i="22"/>
  <c r="F10" i="22"/>
  <c r="C11" i="22"/>
  <c r="D11" i="22"/>
  <c r="E11" i="22"/>
  <c r="F11" i="22"/>
  <c r="C12" i="22"/>
  <c r="D12" i="22"/>
  <c r="E12" i="22"/>
  <c r="F12" i="22"/>
  <c r="C13" i="22"/>
  <c r="D13" i="22"/>
  <c r="E13" i="22"/>
  <c r="F13" i="22"/>
  <c r="C14" i="22"/>
  <c r="D14" i="22"/>
  <c r="E14" i="22"/>
  <c r="F14" i="22"/>
  <c r="C15" i="22"/>
  <c r="D15" i="22"/>
  <c r="E15" i="22"/>
  <c r="F15" i="22"/>
  <c r="C16" i="22"/>
  <c r="D16" i="22"/>
  <c r="E16" i="22"/>
  <c r="C17" i="22"/>
  <c r="D17" i="22"/>
  <c r="E17" i="22"/>
  <c r="C18" i="22"/>
  <c r="D18" i="22"/>
  <c r="E18" i="22"/>
  <c r="F18" i="22"/>
  <c r="C19" i="22"/>
  <c r="D19" i="22"/>
  <c r="E19" i="22"/>
  <c r="C20" i="22"/>
  <c r="D20" i="22"/>
  <c r="E20" i="22"/>
  <c r="F20" i="22"/>
  <c r="C21" i="22"/>
  <c r="D21" i="22"/>
  <c r="E21" i="22"/>
  <c r="F21" i="22"/>
  <c r="C22" i="22"/>
  <c r="D22" i="22"/>
  <c r="E22" i="22"/>
  <c r="F22" i="22"/>
  <c r="C23" i="22"/>
  <c r="D23" i="22"/>
  <c r="E23" i="22"/>
  <c r="F23" i="22"/>
  <c r="C24" i="22"/>
  <c r="D24" i="22"/>
  <c r="E24" i="22"/>
  <c r="F24" i="22"/>
  <c r="C25" i="22"/>
  <c r="D25" i="22"/>
  <c r="E25" i="22"/>
  <c r="F25" i="22"/>
  <c r="C26" i="22"/>
  <c r="D26" i="22"/>
  <c r="E26" i="22"/>
  <c r="F26" i="22"/>
  <c r="C27" i="22"/>
  <c r="D27" i="22"/>
  <c r="E27" i="22"/>
  <c r="F27" i="22"/>
  <c r="C28" i="22"/>
  <c r="D28" i="22"/>
  <c r="E28" i="22"/>
  <c r="F28" i="22"/>
  <c r="C29" i="22"/>
  <c r="D29" i="22"/>
  <c r="E29" i="22"/>
  <c r="F29" i="22"/>
  <c r="C30" i="22"/>
  <c r="D30" i="22"/>
  <c r="E30" i="22"/>
  <c r="F30" i="22"/>
  <c r="C31" i="22"/>
  <c r="D31" i="22"/>
  <c r="E31" i="22"/>
  <c r="F31" i="22"/>
  <c r="C32" i="22"/>
  <c r="D32" i="22"/>
  <c r="E32" i="22"/>
  <c r="F32" i="22"/>
  <c r="C33" i="22"/>
  <c r="D33" i="22"/>
  <c r="E33" i="22"/>
  <c r="F33" i="22"/>
  <c r="D6" i="22"/>
  <c r="E6" i="22"/>
  <c r="F6" i="22"/>
  <c r="C6" i="22"/>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6" i="24"/>
  <c r="G7" i="23"/>
  <c r="G8" i="23"/>
  <c r="G9" i="23"/>
  <c r="G10" i="23"/>
  <c r="G11" i="23"/>
  <c r="G12" i="23"/>
  <c r="G13" i="23"/>
  <c r="G14" i="23"/>
  <c r="G15" i="23"/>
  <c r="G16" i="23"/>
  <c r="G17" i="23"/>
  <c r="G17" i="22"/>
  <c r="G18" i="23"/>
  <c r="G19" i="23"/>
  <c r="G19" i="22"/>
  <c r="G20" i="23"/>
  <c r="G21" i="23"/>
  <c r="G22" i="23"/>
  <c r="G23" i="23"/>
  <c r="G24" i="23"/>
  <c r="G25" i="23"/>
  <c r="G26" i="23"/>
  <c r="G27" i="23"/>
  <c r="G28" i="23"/>
  <c r="G29" i="23"/>
  <c r="G30" i="23"/>
  <c r="G31" i="23"/>
  <c r="G32" i="23"/>
  <c r="G33" i="23"/>
  <c r="G6" i="23"/>
  <c r="C5" i="25"/>
  <c r="B52" i="27"/>
  <c r="E52" i="27"/>
  <c r="G52" i="27"/>
  <c r="I52" i="27"/>
  <c r="J52" i="27"/>
  <c r="B55" i="27"/>
  <c r="D55" i="27"/>
  <c r="F55" i="27"/>
  <c r="J55" i="27"/>
  <c r="E56" i="27"/>
  <c r="B57" i="27"/>
  <c r="E57" i="27"/>
  <c r="G57" i="27"/>
  <c r="J57" i="27"/>
  <c r="B58" i="27"/>
  <c r="D58" i="27"/>
  <c r="E58" i="27"/>
  <c r="F58" i="27"/>
  <c r="J58" i="27"/>
  <c r="B59" i="27"/>
  <c r="D59" i="27"/>
  <c r="E59" i="27"/>
  <c r="F59" i="27"/>
  <c r="I59" i="27"/>
  <c r="J59" i="27"/>
  <c r="B60" i="27"/>
  <c r="C60" i="27"/>
  <c r="D60" i="27"/>
  <c r="E60" i="27"/>
  <c r="F60" i="27"/>
  <c r="G60" i="27"/>
  <c r="H60" i="27"/>
  <c r="I60" i="27"/>
  <c r="J60" i="27"/>
  <c r="B61" i="27"/>
  <c r="D61" i="27"/>
  <c r="E61" i="27"/>
  <c r="F61" i="27"/>
  <c r="G61" i="27"/>
  <c r="I61" i="27"/>
  <c r="J61" i="27"/>
  <c r="B62" i="27"/>
  <c r="C62" i="27"/>
  <c r="D62" i="27"/>
  <c r="E62" i="27"/>
  <c r="F62" i="27"/>
  <c r="G62" i="27"/>
  <c r="H62" i="27"/>
  <c r="I62" i="27"/>
  <c r="J62" i="27"/>
  <c r="B63" i="27"/>
  <c r="C63" i="27"/>
  <c r="D63" i="27"/>
  <c r="E63" i="27"/>
  <c r="F63" i="27"/>
  <c r="G63" i="27"/>
  <c r="H63" i="27"/>
  <c r="I63" i="27"/>
  <c r="J63" i="27"/>
  <c r="B64" i="27"/>
  <c r="C64" i="27"/>
  <c r="D64" i="27"/>
  <c r="E64" i="27"/>
  <c r="F64" i="27"/>
  <c r="G64" i="27"/>
  <c r="H64" i="27"/>
  <c r="I64" i="27"/>
  <c r="J64" i="27"/>
  <c r="B65" i="27"/>
  <c r="C65" i="27"/>
  <c r="D65" i="27"/>
  <c r="E65" i="27"/>
  <c r="F65" i="27"/>
  <c r="G65" i="27"/>
  <c r="H65" i="27"/>
  <c r="I65" i="27"/>
  <c r="J65" i="27"/>
  <c r="B66" i="27"/>
  <c r="D66" i="27"/>
  <c r="E66" i="27"/>
  <c r="F66" i="27"/>
  <c r="G66" i="27"/>
  <c r="H66" i="27"/>
  <c r="J66" i="27"/>
  <c r="B67" i="27"/>
  <c r="C67" i="27"/>
  <c r="D67" i="27"/>
  <c r="E67" i="27"/>
  <c r="F67" i="27"/>
  <c r="G67" i="27"/>
  <c r="H67" i="27"/>
  <c r="I67" i="27"/>
  <c r="J67" i="27"/>
  <c r="B68" i="27"/>
  <c r="C68" i="27"/>
  <c r="D68" i="27"/>
  <c r="E68" i="27"/>
  <c r="F68" i="27"/>
  <c r="G68" i="27"/>
  <c r="H68" i="27"/>
  <c r="I68" i="27"/>
  <c r="J68" i="27"/>
  <c r="B69" i="27"/>
  <c r="C69" i="27"/>
  <c r="D69" i="27"/>
  <c r="E69" i="27"/>
  <c r="F69" i="27"/>
  <c r="G69" i="27"/>
  <c r="H69" i="27"/>
  <c r="I69" i="27"/>
  <c r="J69" i="27"/>
  <c r="B70" i="27"/>
  <c r="D70" i="27"/>
  <c r="E70" i="27"/>
  <c r="F70" i="27"/>
  <c r="G70" i="27"/>
  <c r="H70" i="27"/>
  <c r="I70" i="27"/>
  <c r="J70" i="27"/>
  <c r="J28" i="11"/>
  <c r="J30" i="11"/>
  <c r="J33" i="11"/>
  <c r="B28" i="11"/>
  <c r="C28" i="11"/>
  <c r="C31" i="11"/>
  <c r="C33" i="11"/>
  <c r="D28" i="11"/>
  <c r="E28" i="11"/>
  <c r="E31" i="11"/>
  <c r="F28" i="11"/>
  <c r="G28" i="11"/>
  <c r="G31" i="11"/>
  <c r="H28" i="11"/>
  <c r="H30" i="11"/>
  <c r="I28" i="11"/>
  <c r="I30" i="11"/>
  <c r="I33" i="11"/>
  <c r="J16" i="28"/>
  <c r="C60" i="11"/>
  <c r="E60" i="11"/>
  <c r="H60" i="11"/>
  <c r="C33" i="2"/>
  <c r="D33" i="2"/>
  <c r="E33" i="2"/>
  <c r="F33" i="2"/>
  <c r="G33" i="2"/>
  <c r="H33" i="2"/>
  <c r="I33" i="2"/>
  <c r="J33" i="2"/>
  <c r="B33" i="2"/>
  <c r="G17" i="20"/>
  <c r="F31" i="20"/>
  <c r="G16" i="20"/>
  <c r="E30" i="20"/>
  <c r="B30" i="20"/>
  <c r="G15" i="20"/>
  <c r="D29" i="20"/>
  <c r="G29" i="20"/>
  <c r="G14" i="20"/>
  <c r="C28" i="20"/>
  <c r="G13" i="20"/>
  <c r="B27" i="20"/>
  <c r="G12" i="20"/>
  <c r="C26" i="20"/>
  <c r="B26" i="20"/>
  <c r="G11" i="20"/>
  <c r="D25" i="20"/>
  <c r="G10" i="20"/>
  <c r="E24" i="20"/>
  <c r="G9" i="20"/>
  <c r="F23" i="20"/>
  <c r="G8" i="20"/>
  <c r="E22" i="20"/>
  <c r="B22" i="20"/>
  <c r="G7" i="20"/>
  <c r="D21" i="20"/>
  <c r="G21" i="20"/>
  <c r="G6" i="20"/>
  <c r="C20" i="20"/>
  <c r="G5" i="20"/>
  <c r="F19" i="20"/>
  <c r="G19" i="20"/>
  <c r="C15" i="21"/>
  <c r="D15" i="21"/>
  <c r="D20" i="21"/>
  <c r="E15" i="21"/>
  <c r="F15" i="21"/>
  <c r="F18" i="21"/>
  <c r="G15" i="21"/>
  <c r="H15" i="21"/>
  <c r="H20" i="21"/>
  <c r="I15" i="21"/>
  <c r="J15" i="21"/>
  <c r="J18" i="21"/>
  <c r="B15" i="21"/>
  <c r="B44" i="27"/>
  <c r="C44" i="27"/>
  <c r="D44" i="27"/>
  <c r="E44" i="27"/>
  <c r="F44" i="27"/>
  <c r="G44" i="27"/>
  <c r="H44" i="27"/>
  <c r="I44" i="27"/>
  <c r="J44" i="27"/>
  <c r="B45" i="27"/>
  <c r="C45" i="27"/>
  <c r="D45" i="27"/>
  <c r="E45" i="27"/>
  <c r="F45" i="27"/>
  <c r="G45" i="27"/>
  <c r="H45" i="27"/>
  <c r="I45" i="27"/>
  <c r="J45" i="27"/>
  <c r="B46" i="27"/>
  <c r="C46" i="27"/>
  <c r="D46" i="27"/>
  <c r="E46" i="27"/>
  <c r="F46" i="27"/>
  <c r="G46" i="27"/>
  <c r="H46" i="27"/>
  <c r="I46" i="27"/>
  <c r="J46" i="27"/>
  <c r="B47" i="27"/>
  <c r="C47" i="27"/>
  <c r="D47" i="27"/>
  <c r="E47" i="27"/>
  <c r="F47" i="27"/>
  <c r="G47" i="27"/>
  <c r="H47" i="27"/>
  <c r="I47" i="27"/>
  <c r="J47" i="27"/>
  <c r="B48" i="27"/>
  <c r="C48" i="27"/>
  <c r="D48" i="27"/>
  <c r="E48" i="27"/>
  <c r="F48" i="27"/>
  <c r="G48" i="27"/>
  <c r="H48" i="27"/>
  <c r="I48" i="27"/>
  <c r="J48" i="27"/>
  <c r="B49" i="27"/>
  <c r="C49" i="27"/>
  <c r="D49" i="27"/>
  <c r="E49" i="27"/>
  <c r="F49" i="27"/>
  <c r="G49" i="27"/>
  <c r="H49" i="27"/>
  <c r="I49" i="27"/>
  <c r="J49" i="27"/>
  <c r="B50" i="27"/>
  <c r="C50" i="27"/>
  <c r="D50" i="27"/>
  <c r="E50" i="27"/>
  <c r="F50" i="27"/>
  <c r="G50" i="27"/>
  <c r="H50" i="27"/>
  <c r="I50" i="27"/>
  <c r="J50" i="27"/>
  <c r="B51" i="27"/>
  <c r="C51" i="27"/>
  <c r="D51" i="27"/>
  <c r="E51" i="27"/>
  <c r="F51" i="27"/>
  <c r="G51" i="27"/>
  <c r="H51" i="27"/>
  <c r="I51" i="27"/>
  <c r="J51" i="27"/>
  <c r="C43" i="27"/>
  <c r="D43" i="27"/>
  <c r="E43" i="27"/>
  <c r="F43" i="27"/>
  <c r="G43" i="27"/>
  <c r="H43" i="27"/>
  <c r="I43" i="27"/>
  <c r="J43" i="27"/>
  <c r="B43" i="27"/>
  <c r="B16" i="28"/>
  <c r="B19" i="28"/>
  <c r="C16" i="28"/>
  <c r="C19" i="28"/>
  <c r="D16" i="28"/>
  <c r="D19" i="28"/>
  <c r="E16" i="28"/>
  <c r="E19" i="28"/>
  <c r="F16" i="28"/>
  <c r="F19" i="28"/>
  <c r="G16" i="28"/>
  <c r="G19" i="28"/>
  <c r="H16" i="28"/>
  <c r="H19" i="28"/>
  <c r="I16" i="28"/>
  <c r="I19" i="28"/>
  <c r="J19" i="28"/>
  <c r="B20" i="28"/>
  <c r="C20" i="28"/>
  <c r="D20" i="28"/>
  <c r="E20" i="28"/>
  <c r="F20" i="28"/>
  <c r="I20" i="28"/>
  <c r="J20" i="28"/>
  <c r="B21" i="28"/>
  <c r="C21" i="28"/>
  <c r="D21" i="28"/>
  <c r="E21" i="28"/>
  <c r="F21" i="28"/>
  <c r="G21" i="28"/>
  <c r="I21" i="28"/>
  <c r="J21" i="28"/>
  <c r="B22" i="28"/>
  <c r="C22" i="28"/>
  <c r="D22" i="28"/>
  <c r="E22" i="28"/>
  <c r="F22" i="28"/>
  <c r="G22" i="28"/>
  <c r="H22" i="28"/>
  <c r="I22" i="28"/>
  <c r="J22" i="28"/>
  <c r="B23" i="28"/>
  <c r="C23" i="28"/>
  <c r="D23" i="28"/>
  <c r="E23" i="28"/>
  <c r="F23" i="28"/>
  <c r="G23" i="28"/>
  <c r="I23" i="28"/>
  <c r="J23" i="28"/>
  <c r="B24" i="28"/>
  <c r="C24" i="28"/>
  <c r="D24" i="28"/>
  <c r="E24" i="28"/>
  <c r="F24" i="28"/>
  <c r="G24" i="28"/>
  <c r="H24" i="28"/>
  <c r="I24" i="28"/>
  <c r="J24" i="28"/>
  <c r="B25" i="28"/>
  <c r="C25" i="28"/>
  <c r="D25" i="28"/>
  <c r="E25" i="28"/>
  <c r="F25" i="28"/>
  <c r="G25" i="28"/>
  <c r="H25" i="28"/>
  <c r="I25" i="28"/>
  <c r="J25" i="28"/>
  <c r="B26" i="28"/>
  <c r="C26" i="28"/>
  <c r="D26" i="28"/>
  <c r="E26" i="28"/>
  <c r="F26" i="28"/>
  <c r="G26" i="28"/>
  <c r="H26" i="28"/>
  <c r="I26" i="28"/>
  <c r="J26" i="28"/>
  <c r="B27" i="28"/>
  <c r="C27" i="28"/>
  <c r="D27" i="28"/>
  <c r="E27" i="28"/>
  <c r="F27" i="28"/>
  <c r="G27" i="28"/>
  <c r="H27" i="28"/>
  <c r="I27" i="28"/>
  <c r="J27" i="28"/>
  <c r="B28" i="28"/>
  <c r="C28" i="28"/>
  <c r="D28" i="28"/>
  <c r="E28" i="28"/>
  <c r="F28" i="28"/>
  <c r="G28" i="28"/>
  <c r="H28" i="28"/>
  <c r="I28" i="28"/>
  <c r="J28" i="28"/>
  <c r="C18" i="28"/>
  <c r="C29" i="28"/>
  <c r="D18" i="28"/>
  <c r="E18" i="28"/>
  <c r="E29" i="28"/>
  <c r="F18" i="28"/>
  <c r="G18" i="28"/>
  <c r="H18" i="28"/>
  <c r="H29" i="28"/>
  <c r="I18" i="28"/>
  <c r="I29" i="28"/>
  <c r="J18" i="28"/>
  <c r="B18" i="28"/>
  <c r="B29" i="28"/>
  <c r="C31" i="28"/>
  <c r="C32" i="28"/>
  <c r="C33" i="28"/>
  <c r="C34" i="28"/>
  <c r="C35" i="28"/>
  <c r="C36" i="28"/>
  <c r="C37" i="28"/>
  <c r="C38" i="28"/>
  <c r="C39" i="28"/>
  <c r="C40" i="28"/>
  <c r="D31" i="28"/>
  <c r="D32" i="28"/>
  <c r="D33" i="28"/>
  <c r="D34" i="28"/>
  <c r="D35" i="28"/>
  <c r="D36" i="28"/>
  <c r="D37" i="28"/>
  <c r="D38" i="28"/>
  <c r="D39" i="28"/>
  <c r="D40" i="28"/>
  <c r="E31" i="28"/>
  <c r="E32" i="28"/>
  <c r="E33" i="28"/>
  <c r="E34" i="28"/>
  <c r="E35" i="28"/>
  <c r="E36" i="28"/>
  <c r="E37" i="28"/>
  <c r="E38" i="28"/>
  <c r="E39" i="28"/>
  <c r="E40" i="28"/>
  <c r="F31" i="28"/>
  <c r="F32" i="28"/>
  <c r="F33" i="28"/>
  <c r="F34" i="28"/>
  <c r="F35" i="28"/>
  <c r="F36" i="28"/>
  <c r="F37" i="28"/>
  <c r="F38" i="28"/>
  <c r="F39" i="28"/>
  <c r="F40" i="28"/>
  <c r="G31" i="28"/>
  <c r="G32" i="28"/>
  <c r="G33" i="28"/>
  <c r="G34" i="28"/>
  <c r="G35" i="28"/>
  <c r="G36" i="28"/>
  <c r="G37" i="28"/>
  <c r="G38" i="28"/>
  <c r="G39" i="28"/>
  <c r="G40" i="28"/>
  <c r="H31" i="28"/>
  <c r="H41" i="28"/>
  <c r="H32" i="28"/>
  <c r="H34" i="28"/>
  <c r="H35" i="28"/>
  <c r="H36" i="28"/>
  <c r="H37" i="28"/>
  <c r="H38" i="28"/>
  <c r="H39" i="28"/>
  <c r="H40" i="28"/>
  <c r="I31" i="28"/>
  <c r="I32" i="28"/>
  <c r="I33" i="28"/>
  <c r="I34" i="28"/>
  <c r="I35" i="28"/>
  <c r="I36" i="28"/>
  <c r="I37" i="28"/>
  <c r="I38" i="28"/>
  <c r="I39" i="28"/>
  <c r="I40" i="28"/>
  <c r="J31" i="28"/>
  <c r="J32" i="28"/>
  <c r="J33" i="28"/>
  <c r="J34" i="28"/>
  <c r="J35" i="28"/>
  <c r="J36" i="28"/>
  <c r="J37" i="28"/>
  <c r="J38" i="28"/>
  <c r="J39" i="28"/>
  <c r="J40" i="28"/>
  <c r="B31" i="28"/>
  <c r="B32" i="28"/>
  <c r="B33" i="28"/>
  <c r="B34" i="28"/>
  <c r="B35" i="28"/>
  <c r="B36" i="28"/>
  <c r="B37" i="28"/>
  <c r="B38" i="28"/>
  <c r="B39" i="28"/>
  <c r="B40" i="28"/>
  <c r="F29" i="28"/>
  <c r="J29" i="28"/>
  <c r="B42" i="4"/>
  <c r="C42" i="4"/>
  <c r="D42" i="4"/>
  <c r="E42" i="4"/>
  <c r="F42" i="4"/>
  <c r="G42" i="4"/>
  <c r="H42" i="4"/>
  <c r="I42" i="4"/>
  <c r="J42" i="4"/>
  <c r="B43" i="4"/>
  <c r="C43" i="4"/>
  <c r="D43" i="4"/>
  <c r="E43" i="4"/>
  <c r="F43" i="4"/>
  <c r="G43" i="4"/>
  <c r="H43" i="4"/>
  <c r="I43" i="4"/>
  <c r="J43" i="4"/>
  <c r="B44" i="4"/>
  <c r="C44" i="4"/>
  <c r="D44" i="4"/>
  <c r="E44" i="4"/>
  <c r="F44" i="4"/>
  <c r="G44" i="4"/>
  <c r="H44" i="4"/>
  <c r="I44" i="4"/>
  <c r="J44" i="4"/>
  <c r="B45" i="4"/>
  <c r="C45" i="4"/>
  <c r="D45" i="4"/>
  <c r="E45" i="4"/>
  <c r="F45" i="4"/>
  <c r="G45" i="4"/>
  <c r="H45" i="4"/>
  <c r="I45" i="4"/>
  <c r="J45" i="4"/>
  <c r="B46" i="4"/>
  <c r="C46" i="4"/>
  <c r="D46" i="4"/>
  <c r="E46" i="4"/>
  <c r="F46" i="4"/>
  <c r="G46" i="4"/>
  <c r="H46" i="4"/>
  <c r="I46" i="4"/>
  <c r="J46" i="4"/>
  <c r="B47" i="4"/>
  <c r="C47" i="4"/>
  <c r="D47" i="4"/>
  <c r="E47" i="4"/>
  <c r="F47" i="4"/>
  <c r="G47" i="4"/>
  <c r="H47" i="4"/>
  <c r="I47" i="4"/>
  <c r="J47" i="4"/>
  <c r="B48" i="4"/>
  <c r="C48" i="4"/>
  <c r="D48" i="4"/>
  <c r="E48" i="4"/>
  <c r="F48" i="4"/>
  <c r="G48" i="4"/>
  <c r="H48" i="4"/>
  <c r="I48" i="4"/>
  <c r="J48" i="4"/>
  <c r="B49" i="4"/>
  <c r="C49" i="4"/>
  <c r="D49" i="4"/>
  <c r="E49" i="4"/>
  <c r="F49" i="4"/>
  <c r="G49" i="4"/>
  <c r="H49" i="4"/>
  <c r="I49" i="4"/>
  <c r="J49" i="4"/>
  <c r="B50" i="4"/>
  <c r="C50" i="4"/>
  <c r="D50" i="4"/>
  <c r="E50" i="4"/>
  <c r="F50" i="4"/>
  <c r="G50" i="4"/>
  <c r="H50" i="4"/>
  <c r="I50" i="4"/>
  <c r="J50" i="4"/>
  <c r="B51" i="4"/>
  <c r="C51" i="4"/>
  <c r="D51" i="4"/>
  <c r="E51" i="4"/>
  <c r="F51" i="4"/>
  <c r="G51" i="4"/>
  <c r="H51" i="4"/>
  <c r="I51" i="4"/>
  <c r="J51" i="4"/>
  <c r="B52" i="4"/>
  <c r="C52" i="4"/>
  <c r="D52" i="4"/>
  <c r="E52" i="4"/>
  <c r="F52" i="4"/>
  <c r="G52" i="4"/>
  <c r="H52" i="4"/>
  <c r="I52" i="4"/>
  <c r="J52" i="4"/>
  <c r="B53" i="4"/>
  <c r="C53" i="4"/>
  <c r="D53" i="4"/>
  <c r="E53" i="4"/>
  <c r="F53" i="4"/>
  <c r="G53" i="4"/>
  <c r="H53" i="4"/>
  <c r="I53" i="4"/>
  <c r="J53" i="4"/>
  <c r="B54" i="4"/>
  <c r="C54" i="4"/>
  <c r="D54" i="4"/>
  <c r="E54" i="4"/>
  <c r="F54" i="4"/>
  <c r="H56" i="4"/>
  <c r="I54" i="4"/>
  <c r="J54" i="4"/>
  <c r="B55" i="4"/>
  <c r="C55" i="4"/>
  <c r="D55" i="4"/>
  <c r="E55" i="4"/>
  <c r="F55" i="4"/>
  <c r="G55" i="4"/>
  <c r="H55" i="4"/>
  <c r="I55" i="4"/>
  <c r="J55" i="4"/>
  <c r="C41" i="4"/>
  <c r="D41" i="4"/>
  <c r="E41" i="4"/>
  <c r="F41" i="4"/>
  <c r="G41" i="4"/>
  <c r="H41" i="4"/>
  <c r="I41" i="4"/>
  <c r="J41" i="4"/>
  <c r="B41" i="4"/>
  <c r="J21" i="4"/>
  <c r="J23" i="4"/>
  <c r="J24" i="4"/>
  <c r="J25" i="4"/>
  <c r="J26" i="4"/>
  <c r="J27" i="4"/>
  <c r="J28" i="4"/>
  <c r="J29" i="4"/>
  <c r="J30" i="4"/>
  <c r="J31" i="4"/>
  <c r="J32" i="4"/>
  <c r="J33" i="4"/>
  <c r="J34" i="4"/>
  <c r="J35" i="4"/>
  <c r="J36" i="4"/>
  <c r="J37" i="4"/>
  <c r="J38" i="4"/>
  <c r="J56" i="4"/>
  <c r="I21" i="4"/>
  <c r="I23" i="4"/>
  <c r="I39" i="4"/>
  <c r="I24" i="4"/>
  <c r="I25" i="4"/>
  <c r="I26" i="4"/>
  <c r="I27" i="4"/>
  <c r="I28" i="4"/>
  <c r="I29" i="4"/>
  <c r="I30" i="4"/>
  <c r="I31" i="4"/>
  <c r="I32" i="4"/>
  <c r="I33" i="4"/>
  <c r="I34" i="4"/>
  <c r="I35" i="4"/>
  <c r="I36" i="4"/>
  <c r="I37" i="4"/>
  <c r="I38" i="4"/>
  <c r="I56" i="4"/>
  <c r="H21" i="4"/>
  <c r="H23" i="4"/>
  <c r="H39" i="4"/>
  <c r="H24" i="4"/>
  <c r="H25" i="4"/>
  <c r="H26" i="4"/>
  <c r="H27" i="4"/>
  <c r="H28" i="4"/>
  <c r="H29" i="4"/>
  <c r="H30" i="4"/>
  <c r="H31" i="4"/>
  <c r="H32" i="4"/>
  <c r="H33" i="4"/>
  <c r="H34" i="4"/>
  <c r="H35" i="4"/>
  <c r="H37" i="4"/>
  <c r="H38" i="4"/>
  <c r="G21" i="4"/>
  <c r="G23" i="4"/>
  <c r="G39" i="4"/>
  <c r="G24" i="4"/>
  <c r="G25" i="4"/>
  <c r="G26" i="4"/>
  <c r="G27" i="4"/>
  <c r="G28" i="4"/>
  <c r="G29" i="4"/>
  <c r="G30" i="4"/>
  <c r="G31" i="4"/>
  <c r="G32" i="4"/>
  <c r="G33" i="4"/>
  <c r="G34" i="4"/>
  <c r="G35" i="4"/>
  <c r="G37" i="4"/>
  <c r="G38" i="4"/>
  <c r="G56" i="4"/>
  <c r="F21" i="4"/>
  <c r="F23" i="4"/>
  <c r="F24" i="4"/>
  <c r="F25" i="4"/>
  <c r="F26" i="4"/>
  <c r="F27" i="4"/>
  <c r="F28" i="4"/>
  <c r="F29" i="4"/>
  <c r="F30" i="4"/>
  <c r="F31" i="4"/>
  <c r="F32" i="4"/>
  <c r="F33" i="4"/>
  <c r="F34" i="4"/>
  <c r="F35" i="4"/>
  <c r="F36" i="4"/>
  <c r="F37" i="4"/>
  <c r="F38" i="4"/>
  <c r="F56" i="4"/>
  <c r="E21" i="4"/>
  <c r="E23" i="4"/>
  <c r="E24" i="4"/>
  <c r="E25" i="4"/>
  <c r="E26" i="4"/>
  <c r="E27" i="4"/>
  <c r="E28" i="4"/>
  <c r="E29" i="4"/>
  <c r="E30" i="4"/>
  <c r="E31" i="4"/>
  <c r="E32" i="4"/>
  <c r="E33" i="4"/>
  <c r="E34" i="4"/>
  <c r="E35" i="4"/>
  <c r="E36" i="4"/>
  <c r="E37" i="4"/>
  <c r="E38" i="4"/>
  <c r="E56" i="4"/>
  <c r="D21" i="4"/>
  <c r="D23" i="4"/>
  <c r="D39" i="4"/>
  <c r="D24" i="4"/>
  <c r="D25" i="4"/>
  <c r="D26" i="4"/>
  <c r="D27" i="4"/>
  <c r="D28" i="4"/>
  <c r="D29" i="4"/>
  <c r="D30" i="4"/>
  <c r="D31" i="4"/>
  <c r="D32" i="4"/>
  <c r="D33" i="4"/>
  <c r="D34" i="4"/>
  <c r="D35" i="4"/>
  <c r="D36" i="4"/>
  <c r="D37" i="4"/>
  <c r="D38" i="4"/>
  <c r="D56" i="4"/>
  <c r="C21" i="4"/>
  <c r="C23" i="4"/>
  <c r="C24" i="4"/>
  <c r="C25" i="4"/>
  <c r="C26" i="4"/>
  <c r="C27" i="4"/>
  <c r="C28" i="4"/>
  <c r="C29" i="4"/>
  <c r="C30" i="4"/>
  <c r="C31" i="4"/>
  <c r="C32" i="4"/>
  <c r="C33" i="4"/>
  <c r="C34" i="4"/>
  <c r="C35" i="4"/>
  <c r="C36" i="4"/>
  <c r="C37" i="4"/>
  <c r="C38" i="4"/>
  <c r="C56" i="4"/>
  <c r="B21" i="4"/>
  <c r="B23" i="4"/>
  <c r="B24" i="4"/>
  <c r="B25" i="4"/>
  <c r="B26" i="4"/>
  <c r="B27" i="4"/>
  <c r="B28" i="4"/>
  <c r="B29" i="4"/>
  <c r="B30" i="4"/>
  <c r="B31" i="4"/>
  <c r="B32" i="4"/>
  <c r="B33" i="4"/>
  <c r="B34" i="4"/>
  <c r="B35" i="4"/>
  <c r="B36" i="4"/>
  <c r="B37" i="4"/>
  <c r="B38" i="4"/>
  <c r="B56" i="4"/>
  <c r="F39" i="4"/>
  <c r="J39" i="4"/>
  <c r="B26" i="5"/>
  <c r="C26" i="5"/>
  <c r="D26" i="5"/>
  <c r="E26" i="5"/>
  <c r="F26" i="5"/>
  <c r="G26" i="5"/>
  <c r="H26" i="5"/>
  <c r="I26" i="5"/>
  <c r="J26" i="5"/>
  <c r="B27" i="5"/>
  <c r="C27" i="5"/>
  <c r="D27" i="5"/>
  <c r="E27" i="5"/>
  <c r="F27" i="5"/>
  <c r="G27" i="5"/>
  <c r="H27" i="5"/>
  <c r="I27" i="5"/>
  <c r="J27" i="5"/>
  <c r="B28" i="5"/>
  <c r="C28" i="5"/>
  <c r="D28" i="5"/>
  <c r="E28" i="5"/>
  <c r="F28" i="5"/>
  <c r="G28" i="5"/>
  <c r="H28" i="5"/>
  <c r="I28" i="5"/>
  <c r="J28" i="5"/>
  <c r="B29" i="5"/>
  <c r="C29" i="5"/>
  <c r="D29" i="5"/>
  <c r="E29" i="5"/>
  <c r="F29" i="5"/>
  <c r="G29" i="5"/>
  <c r="H29" i="5"/>
  <c r="I29" i="5"/>
  <c r="J29" i="5"/>
  <c r="B30" i="5"/>
  <c r="C30" i="5"/>
  <c r="D30" i="5"/>
  <c r="E30" i="5"/>
  <c r="F30" i="5"/>
  <c r="G30" i="5"/>
  <c r="H30" i="5"/>
  <c r="I30" i="5"/>
  <c r="J30" i="5"/>
  <c r="B31" i="5"/>
  <c r="C31" i="5"/>
  <c r="D31" i="5"/>
  <c r="E31" i="5"/>
  <c r="F31" i="5"/>
  <c r="G31" i="5"/>
  <c r="H31" i="5"/>
  <c r="I31" i="5"/>
  <c r="J31" i="5"/>
  <c r="C25" i="5"/>
  <c r="D25" i="5"/>
  <c r="E25" i="5"/>
  <c r="F25" i="5"/>
  <c r="G25" i="5"/>
  <c r="H25" i="5"/>
  <c r="I25" i="5"/>
  <c r="I32" i="5"/>
  <c r="J25" i="5"/>
  <c r="B25" i="5"/>
  <c r="B32" i="5"/>
  <c r="J13" i="5"/>
  <c r="J15" i="5"/>
  <c r="J16" i="5"/>
  <c r="J17" i="5"/>
  <c r="J18" i="5"/>
  <c r="J19" i="5"/>
  <c r="J20" i="5"/>
  <c r="J21" i="5"/>
  <c r="I13" i="5"/>
  <c r="I15" i="5"/>
  <c r="I16" i="5"/>
  <c r="I18" i="5"/>
  <c r="I20" i="5"/>
  <c r="H13" i="5"/>
  <c r="H15" i="5"/>
  <c r="H16" i="5"/>
  <c r="H18" i="5"/>
  <c r="H20" i="5"/>
  <c r="G13" i="5"/>
  <c r="G15" i="5"/>
  <c r="G18" i="5"/>
  <c r="G32" i="5"/>
  <c r="F13" i="5"/>
  <c r="F15" i="5"/>
  <c r="F23" i="5"/>
  <c r="F16" i="5"/>
  <c r="F17" i="5"/>
  <c r="F18" i="5"/>
  <c r="F19" i="5"/>
  <c r="F20" i="5"/>
  <c r="F21" i="5"/>
  <c r="E13" i="5"/>
  <c r="E15" i="5"/>
  <c r="E16" i="5"/>
  <c r="E18" i="5"/>
  <c r="E20" i="5"/>
  <c r="E32" i="5"/>
  <c r="D13" i="5"/>
  <c r="D15" i="5"/>
  <c r="D16" i="5"/>
  <c r="D18" i="5"/>
  <c r="D20" i="5"/>
  <c r="C13" i="5"/>
  <c r="C15" i="5"/>
  <c r="C18" i="5"/>
  <c r="C32" i="5"/>
  <c r="B13" i="5"/>
  <c r="B15" i="5"/>
  <c r="B16" i="5"/>
  <c r="B17" i="5"/>
  <c r="B18" i="5"/>
  <c r="B19" i="5"/>
  <c r="B20" i="5"/>
  <c r="B21" i="5"/>
  <c r="B22" i="5"/>
  <c r="D22" i="5"/>
  <c r="F22" i="5"/>
  <c r="H22" i="5"/>
  <c r="J22" i="5"/>
  <c r="J23" i="5"/>
  <c r="B34" i="6"/>
  <c r="C34" i="6"/>
  <c r="D34" i="6"/>
  <c r="E34" i="6"/>
  <c r="F34" i="6"/>
  <c r="G34" i="6"/>
  <c r="H34" i="6"/>
  <c r="I34" i="6"/>
  <c r="J34" i="6"/>
  <c r="B35" i="6"/>
  <c r="C35" i="6"/>
  <c r="D35" i="6"/>
  <c r="E35" i="6"/>
  <c r="F35" i="6"/>
  <c r="G35" i="6"/>
  <c r="H35" i="6"/>
  <c r="I35" i="6"/>
  <c r="J35" i="6"/>
  <c r="B36" i="6"/>
  <c r="C36" i="6"/>
  <c r="D36" i="6"/>
  <c r="E36" i="6"/>
  <c r="F36" i="6"/>
  <c r="G36" i="6"/>
  <c r="H36" i="6"/>
  <c r="I36" i="6"/>
  <c r="J36" i="6"/>
  <c r="B37" i="6"/>
  <c r="C37" i="6"/>
  <c r="D37" i="6"/>
  <c r="E37" i="6"/>
  <c r="F37" i="6"/>
  <c r="G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J42" i="6"/>
  <c r="B43" i="6"/>
  <c r="C43" i="6"/>
  <c r="D43" i="6"/>
  <c r="E43" i="6"/>
  <c r="F43" i="6"/>
  <c r="G43" i="6"/>
  <c r="H43" i="6"/>
  <c r="J43" i="6"/>
  <c r="C33" i="6"/>
  <c r="C44" i="6"/>
  <c r="D33" i="6"/>
  <c r="E33" i="6"/>
  <c r="E44" i="6"/>
  <c r="F33" i="6"/>
  <c r="G33" i="6"/>
  <c r="G44" i="6"/>
  <c r="H33" i="6"/>
  <c r="I33" i="6"/>
  <c r="I44" i="6"/>
  <c r="J33" i="6"/>
  <c r="B33" i="6"/>
  <c r="B44" i="6"/>
  <c r="D44" i="6"/>
  <c r="F44" i="6"/>
  <c r="J44" i="6"/>
  <c r="J17" i="6"/>
  <c r="J20" i="6"/>
  <c r="J26" i="6"/>
  <c r="I17" i="6"/>
  <c r="I20" i="6"/>
  <c r="I22" i="6"/>
  <c r="H17" i="6"/>
  <c r="H20" i="6"/>
  <c r="H26" i="6"/>
  <c r="G17" i="6"/>
  <c r="G20" i="6"/>
  <c r="G22" i="6"/>
  <c r="G26" i="6"/>
  <c r="F17" i="6"/>
  <c r="F20" i="6"/>
  <c r="F26" i="6"/>
  <c r="E17" i="6"/>
  <c r="E20" i="6"/>
  <c r="E22" i="6"/>
  <c r="E26" i="6"/>
  <c r="D17" i="6"/>
  <c r="D20" i="6"/>
  <c r="D26" i="6"/>
  <c r="C17" i="6"/>
  <c r="C20" i="6"/>
  <c r="C22" i="6"/>
  <c r="C26" i="6"/>
  <c r="B17" i="6"/>
  <c r="B20" i="6"/>
  <c r="B26" i="6"/>
  <c r="F30" i="6"/>
  <c r="J30" i="6"/>
  <c r="C17" i="7"/>
  <c r="D17" i="7"/>
  <c r="E17" i="7"/>
  <c r="F17" i="7"/>
  <c r="G17" i="7"/>
  <c r="H17" i="7"/>
  <c r="I17" i="7"/>
  <c r="J17" i="7"/>
  <c r="C18" i="7"/>
  <c r="D18" i="7"/>
  <c r="E18" i="7"/>
  <c r="F18" i="7"/>
  <c r="G18" i="7"/>
  <c r="H18" i="7"/>
  <c r="I18" i="7"/>
  <c r="J18" i="7"/>
  <c r="C19" i="7"/>
  <c r="D19" i="7"/>
  <c r="E19" i="7"/>
  <c r="F19" i="7"/>
  <c r="G19" i="7"/>
  <c r="H19" i="7"/>
  <c r="I19" i="7"/>
  <c r="J19" i="7"/>
  <c r="B18" i="7"/>
  <c r="B19" i="7"/>
  <c r="B17" i="7"/>
  <c r="C9" i="7"/>
  <c r="C11" i="7"/>
  <c r="C15" i="7"/>
  <c r="D9" i="7"/>
  <c r="D11" i="7"/>
  <c r="E9" i="7"/>
  <c r="E11" i="7"/>
  <c r="F9" i="7"/>
  <c r="F11" i="7"/>
  <c r="G9" i="7"/>
  <c r="G11" i="7"/>
  <c r="H9" i="7"/>
  <c r="H11" i="7"/>
  <c r="I9" i="7"/>
  <c r="I11" i="7"/>
  <c r="J9" i="7"/>
  <c r="J11" i="7"/>
  <c r="C12" i="7"/>
  <c r="D12" i="7"/>
  <c r="E12" i="7"/>
  <c r="F12" i="7"/>
  <c r="G12" i="7"/>
  <c r="H12" i="7"/>
  <c r="I12" i="7"/>
  <c r="J12" i="7"/>
  <c r="C13" i="7"/>
  <c r="D13" i="7"/>
  <c r="E13" i="7"/>
  <c r="F13" i="7"/>
  <c r="G13" i="7"/>
  <c r="H13" i="7"/>
  <c r="I13" i="7"/>
  <c r="J13" i="7"/>
  <c r="C14" i="7"/>
  <c r="D14" i="7"/>
  <c r="E14" i="7"/>
  <c r="F14" i="7"/>
  <c r="G14" i="7"/>
  <c r="H14" i="7"/>
  <c r="I14" i="7"/>
  <c r="J14" i="7"/>
  <c r="B9" i="7"/>
  <c r="B12" i="7"/>
  <c r="B13" i="7"/>
  <c r="B11" i="7"/>
  <c r="C20" i="7"/>
  <c r="D20" i="7"/>
  <c r="E20" i="7"/>
  <c r="F20" i="7"/>
  <c r="G20" i="7"/>
  <c r="H20" i="7"/>
  <c r="I20" i="7"/>
  <c r="J20" i="7"/>
  <c r="G15" i="7"/>
  <c r="B20" i="7"/>
  <c r="B16" i="8"/>
  <c r="C16" i="8"/>
  <c r="D16" i="8"/>
  <c r="E16" i="8"/>
  <c r="F16" i="8"/>
  <c r="G16" i="8"/>
  <c r="H16" i="8"/>
  <c r="I16" i="8"/>
  <c r="J16" i="8"/>
  <c r="C15" i="8"/>
  <c r="D15" i="8"/>
  <c r="E15" i="8"/>
  <c r="F15" i="8"/>
  <c r="G15" i="8"/>
  <c r="H15" i="8"/>
  <c r="H17" i="8"/>
  <c r="I15" i="8"/>
  <c r="J15" i="8"/>
  <c r="J17" i="8"/>
  <c r="B15" i="8"/>
  <c r="J8" i="8"/>
  <c r="J10" i="8"/>
  <c r="I8" i="8"/>
  <c r="I10" i="8"/>
  <c r="I17" i="8"/>
  <c r="H8" i="8"/>
  <c r="H10" i="8"/>
  <c r="G8" i="8"/>
  <c r="G10" i="8"/>
  <c r="G17" i="8"/>
  <c r="F8" i="8"/>
  <c r="F10" i="8"/>
  <c r="F13" i="8"/>
  <c r="F11" i="8"/>
  <c r="F17" i="8"/>
  <c r="E8" i="8"/>
  <c r="E10" i="8"/>
  <c r="E13" i="8"/>
  <c r="E11" i="8"/>
  <c r="E17" i="8"/>
  <c r="D8" i="8"/>
  <c r="D10" i="8"/>
  <c r="D13" i="8"/>
  <c r="D11" i="8"/>
  <c r="D17" i="8"/>
  <c r="C8" i="8"/>
  <c r="C10" i="8"/>
  <c r="C13" i="8"/>
  <c r="C11" i="8"/>
  <c r="C17" i="8"/>
  <c r="B8" i="8"/>
  <c r="B10" i="8"/>
  <c r="B13" i="8"/>
  <c r="B11" i="8"/>
  <c r="B17" i="8"/>
  <c r="C12" i="8"/>
  <c r="D12" i="8"/>
  <c r="E12" i="8"/>
  <c r="F12" i="8"/>
  <c r="I12" i="8"/>
  <c r="J12" i="8"/>
  <c r="B12" i="8"/>
  <c r="H17" i="10"/>
  <c r="C15" i="10"/>
  <c r="D15" i="10"/>
  <c r="E15" i="10"/>
  <c r="F15" i="10"/>
  <c r="G15" i="10"/>
  <c r="H15" i="10"/>
  <c r="I15" i="10"/>
  <c r="J15" i="10"/>
  <c r="C16" i="10"/>
  <c r="C17" i="10"/>
  <c r="D16" i="10"/>
  <c r="D17" i="10"/>
  <c r="E16" i="10"/>
  <c r="E17" i="10"/>
  <c r="F16" i="10"/>
  <c r="F17" i="10"/>
  <c r="G16" i="10"/>
  <c r="G17" i="10"/>
  <c r="H16" i="10"/>
  <c r="I16" i="10"/>
  <c r="I17" i="10"/>
  <c r="J16" i="10"/>
  <c r="J17" i="10"/>
  <c r="B16" i="10"/>
  <c r="B17" i="10"/>
  <c r="B15" i="10"/>
  <c r="J8" i="10"/>
  <c r="I8" i="10"/>
  <c r="H8" i="10"/>
  <c r="G8" i="10"/>
  <c r="F8" i="10"/>
  <c r="E8" i="10"/>
  <c r="D8" i="10"/>
  <c r="C8" i="10"/>
  <c r="B8" i="10"/>
  <c r="H11" i="10"/>
  <c r="D11" i="10"/>
  <c r="I10" i="10"/>
  <c r="G10" i="10"/>
  <c r="E10" i="10"/>
  <c r="C10" i="10"/>
  <c r="C36" i="11"/>
  <c r="D36" i="11"/>
  <c r="E36" i="11"/>
  <c r="F36" i="11"/>
  <c r="G36" i="11"/>
  <c r="H36" i="11"/>
  <c r="I36" i="11"/>
  <c r="J36" i="11"/>
  <c r="B36" i="11"/>
  <c r="C35" i="11"/>
  <c r="C37" i="11"/>
  <c r="D35" i="11"/>
  <c r="E35" i="11"/>
  <c r="F35" i="11"/>
  <c r="G35" i="11"/>
  <c r="H35" i="11"/>
  <c r="I35" i="11"/>
  <c r="J35" i="11"/>
  <c r="B35" i="11"/>
  <c r="C30" i="11"/>
  <c r="C32" i="11"/>
  <c r="D30" i="11"/>
  <c r="D31" i="11"/>
  <c r="D32" i="11"/>
  <c r="E30" i="11"/>
  <c r="E32" i="11"/>
  <c r="F30" i="11"/>
  <c r="F31" i="11"/>
  <c r="F32" i="11"/>
  <c r="G30" i="11"/>
  <c r="G32" i="11"/>
  <c r="H31" i="11"/>
  <c r="I31" i="11"/>
  <c r="J31" i="11"/>
  <c r="B30" i="11"/>
  <c r="B31" i="11"/>
  <c r="B32" i="11"/>
  <c r="B33" i="12"/>
  <c r="B34" i="12"/>
  <c r="B35" i="12"/>
  <c r="B36" i="12"/>
  <c r="B37" i="12"/>
  <c r="B38" i="12"/>
  <c r="B39" i="12"/>
  <c r="B40" i="12"/>
  <c r="B41" i="12"/>
  <c r="B42" i="12"/>
  <c r="B43" i="12"/>
  <c r="B44" i="12"/>
  <c r="C34" i="12"/>
  <c r="D34" i="12"/>
  <c r="E34" i="12"/>
  <c r="F34" i="12"/>
  <c r="G34" i="12"/>
  <c r="H34" i="12"/>
  <c r="I34" i="12"/>
  <c r="J34" i="12"/>
  <c r="C35" i="12"/>
  <c r="D35" i="12"/>
  <c r="E35" i="12"/>
  <c r="F35" i="12"/>
  <c r="G35" i="12"/>
  <c r="H35" i="12"/>
  <c r="I35" i="12"/>
  <c r="J35" i="12"/>
  <c r="C36" i="12"/>
  <c r="D36" i="12"/>
  <c r="E36" i="12"/>
  <c r="F36" i="12"/>
  <c r="G36" i="12"/>
  <c r="H36" i="12"/>
  <c r="I36" i="12"/>
  <c r="J36" i="12"/>
  <c r="C37" i="12"/>
  <c r="D37" i="12"/>
  <c r="E37" i="12"/>
  <c r="F37" i="12"/>
  <c r="G37" i="12"/>
  <c r="H37" i="12"/>
  <c r="I37" i="12"/>
  <c r="J37" i="12"/>
  <c r="C38" i="12"/>
  <c r="D38" i="12"/>
  <c r="E38" i="12"/>
  <c r="F38" i="12"/>
  <c r="G38" i="12"/>
  <c r="H38" i="12"/>
  <c r="I38" i="12"/>
  <c r="J38" i="12"/>
  <c r="C39" i="12"/>
  <c r="D39" i="12"/>
  <c r="E39" i="12"/>
  <c r="F39" i="12"/>
  <c r="G39" i="12"/>
  <c r="H39" i="12"/>
  <c r="I39" i="12"/>
  <c r="J39" i="12"/>
  <c r="C40" i="12"/>
  <c r="D40" i="12"/>
  <c r="E40" i="12"/>
  <c r="F40" i="12"/>
  <c r="G40" i="12"/>
  <c r="H40" i="12"/>
  <c r="I40" i="12"/>
  <c r="J40" i="12"/>
  <c r="C41" i="12"/>
  <c r="D41" i="12"/>
  <c r="E41" i="12"/>
  <c r="F41" i="12"/>
  <c r="G41" i="12"/>
  <c r="H41" i="12"/>
  <c r="I41" i="12"/>
  <c r="J41" i="12"/>
  <c r="C42" i="12"/>
  <c r="D42" i="12"/>
  <c r="E42" i="12"/>
  <c r="F42" i="12"/>
  <c r="G42" i="12"/>
  <c r="H42" i="12"/>
  <c r="I42" i="12"/>
  <c r="J42" i="12"/>
  <c r="C43" i="12"/>
  <c r="D43" i="12"/>
  <c r="E43" i="12"/>
  <c r="F43" i="12"/>
  <c r="G43" i="12"/>
  <c r="H43" i="12"/>
  <c r="I43" i="12"/>
  <c r="J43" i="12"/>
  <c r="C33" i="12"/>
  <c r="D33" i="12"/>
  <c r="E33" i="12"/>
  <c r="F33" i="12"/>
  <c r="G33" i="12"/>
  <c r="H33" i="12"/>
  <c r="I33" i="12"/>
  <c r="J33" i="12"/>
  <c r="C19" i="12"/>
  <c r="C20" i="12"/>
  <c r="C21" i="12"/>
  <c r="C22" i="12"/>
  <c r="C23" i="12"/>
  <c r="C24" i="12"/>
  <c r="C25" i="12"/>
  <c r="C26" i="12"/>
  <c r="C27" i="12"/>
  <c r="C28" i="12"/>
  <c r="C29" i="12"/>
  <c r="C30" i="12"/>
  <c r="D19" i="12"/>
  <c r="D20" i="12"/>
  <c r="D31" i="12"/>
  <c r="D21" i="12"/>
  <c r="D22" i="12"/>
  <c r="D23" i="12"/>
  <c r="D24" i="12"/>
  <c r="D25" i="12"/>
  <c r="D26" i="12"/>
  <c r="D27" i="12"/>
  <c r="D28" i="12"/>
  <c r="D29" i="12"/>
  <c r="D30" i="12"/>
  <c r="E19" i="12"/>
  <c r="E20" i="12"/>
  <c r="E21" i="12"/>
  <c r="E22" i="12"/>
  <c r="E23" i="12"/>
  <c r="E24" i="12"/>
  <c r="E25" i="12"/>
  <c r="E26" i="12"/>
  <c r="E27" i="12"/>
  <c r="E28" i="12"/>
  <c r="E29" i="12"/>
  <c r="E30" i="12"/>
  <c r="F19" i="12"/>
  <c r="F20" i="12"/>
  <c r="F21" i="12"/>
  <c r="F22" i="12"/>
  <c r="F23" i="12"/>
  <c r="F24" i="12"/>
  <c r="F25" i="12"/>
  <c r="F26" i="12"/>
  <c r="F27" i="12"/>
  <c r="F28" i="12"/>
  <c r="F29" i="12"/>
  <c r="F30" i="12"/>
  <c r="F31" i="12"/>
  <c r="G19" i="12"/>
  <c r="G20" i="12"/>
  <c r="G21" i="12"/>
  <c r="G22" i="12"/>
  <c r="G23" i="12"/>
  <c r="G24" i="12"/>
  <c r="G25" i="12"/>
  <c r="G26" i="12"/>
  <c r="G27" i="12"/>
  <c r="G28" i="12"/>
  <c r="G29" i="12"/>
  <c r="G30" i="12"/>
  <c r="H19" i="12"/>
  <c r="H20" i="12"/>
  <c r="H31" i="12"/>
  <c r="H21" i="12"/>
  <c r="H22" i="12"/>
  <c r="H23" i="12"/>
  <c r="H24" i="12"/>
  <c r="H25" i="12"/>
  <c r="H26" i="12"/>
  <c r="H27" i="12"/>
  <c r="H28" i="12"/>
  <c r="H29" i="12"/>
  <c r="H30" i="12"/>
  <c r="I19" i="12"/>
  <c r="I20" i="12"/>
  <c r="I21" i="12"/>
  <c r="I22" i="12"/>
  <c r="I23" i="12"/>
  <c r="I24" i="12"/>
  <c r="I25" i="12"/>
  <c r="I26" i="12"/>
  <c r="I27" i="12"/>
  <c r="I28" i="12"/>
  <c r="I29" i="12"/>
  <c r="I30" i="12"/>
  <c r="J19" i="12"/>
  <c r="J20" i="12"/>
  <c r="J21" i="12"/>
  <c r="J22" i="12"/>
  <c r="J23" i="12"/>
  <c r="J24" i="12"/>
  <c r="J25" i="12"/>
  <c r="J26" i="12"/>
  <c r="J27" i="12"/>
  <c r="J28" i="12"/>
  <c r="J29" i="12"/>
  <c r="J30" i="12"/>
  <c r="J31" i="12"/>
  <c r="B19" i="12"/>
  <c r="B20" i="12"/>
  <c r="B21" i="12"/>
  <c r="B22" i="12"/>
  <c r="B23" i="12"/>
  <c r="B24" i="12"/>
  <c r="B25" i="12"/>
  <c r="B26" i="12"/>
  <c r="B27" i="12"/>
  <c r="B28" i="12"/>
  <c r="B29" i="12"/>
  <c r="B30" i="12"/>
  <c r="J21" i="2"/>
  <c r="J22" i="2"/>
  <c r="J23" i="2"/>
  <c r="J24" i="2"/>
  <c r="J25" i="2"/>
  <c r="J26" i="2"/>
  <c r="B22" i="2"/>
  <c r="C22" i="2"/>
  <c r="D22" i="2"/>
  <c r="E22" i="2"/>
  <c r="F22" i="2"/>
  <c r="G22" i="2"/>
  <c r="B23" i="2"/>
  <c r="C23" i="2"/>
  <c r="D23" i="2"/>
  <c r="E23" i="2"/>
  <c r="F23" i="2"/>
  <c r="G23" i="2"/>
  <c r="H23" i="2"/>
  <c r="B24" i="2"/>
  <c r="C24" i="2"/>
  <c r="D24" i="2"/>
  <c r="E24" i="2"/>
  <c r="F24" i="2"/>
  <c r="G24" i="2"/>
  <c r="H24" i="2"/>
  <c r="H26" i="2"/>
  <c r="B25" i="2"/>
  <c r="D25" i="2"/>
  <c r="E25" i="2"/>
  <c r="F25" i="2"/>
  <c r="G25" i="2"/>
  <c r="H25" i="2"/>
  <c r="C21" i="2"/>
  <c r="D21" i="2"/>
  <c r="D26" i="2"/>
  <c r="E21" i="2"/>
  <c r="E26" i="2"/>
  <c r="F21" i="2"/>
  <c r="F26" i="2"/>
  <c r="I21" i="2"/>
  <c r="B21" i="2"/>
  <c r="B26" i="2"/>
  <c r="J19" i="2"/>
  <c r="I19" i="2"/>
  <c r="H19" i="2"/>
  <c r="G19" i="2"/>
  <c r="F19" i="2"/>
  <c r="E19" i="2"/>
  <c r="D19" i="2"/>
  <c r="C19" i="2"/>
  <c r="B19" i="2"/>
  <c r="J18" i="2"/>
  <c r="I18" i="2"/>
  <c r="H18" i="2"/>
  <c r="G18" i="2"/>
  <c r="F18" i="2"/>
  <c r="E18" i="2"/>
  <c r="D18" i="2"/>
  <c r="C18" i="2"/>
  <c r="B18" i="2"/>
  <c r="J17" i="2"/>
  <c r="H17" i="2"/>
  <c r="G17" i="2"/>
  <c r="F17" i="2"/>
  <c r="E17" i="2"/>
  <c r="D17" i="2"/>
  <c r="B17" i="2"/>
  <c r="J16" i="2"/>
  <c r="H16" i="2"/>
  <c r="G16" i="2"/>
  <c r="F16" i="2"/>
  <c r="E16" i="2"/>
  <c r="D16" i="2"/>
  <c r="C16" i="2"/>
  <c r="B16" i="2"/>
  <c r="J15" i="2"/>
  <c r="H15" i="2"/>
  <c r="G15" i="2"/>
  <c r="F15" i="2"/>
  <c r="E15" i="2"/>
  <c r="D15" i="2"/>
  <c r="C15" i="2"/>
  <c r="B15" i="2"/>
  <c r="J14" i="2"/>
  <c r="G14" i="2"/>
  <c r="F14" i="2"/>
  <c r="E14" i="2"/>
  <c r="D14" i="2"/>
  <c r="C14" i="2"/>
  <c r="B14" i="2"/>
  <c r="J13" i="2"/>
  <c r="I13" i="2"/>
  <c r="F13" i="2"/>
  <c r="E13" i="2"/>
  <c r="D13" i="2"/>
  <c r="C13" i="2"/>
  <c r="B13" i="2"/>
  <c r="C15" i="13"/>
  <c r="C16" i="13"/>
  <c r="C17" i="13"/>
  <c r="D15" i="13"/>
  <c r="D16" i="13"/>
  <c r="E15" i="13"/>
  <c r="E16" i="13"/>
  <c r="F15" i="13"/>
  <c r="F17" i="13"/>
  <c r="F16" i="13"/>
  <c r="G15" i="13"/>
  <c r="G16" i="13"/>
  <c r="H15" i="13"/>
  <c r="H16" i="13"/>
  <c r="H17" i="13"/>
  <c r="I15" i="13"/>
  <c r="I16" i="13"/>
  <c r="I17" i="13"/>
  <c r="J15" i="13"/>
  <c r="J16" i="13"/>
  <c r="J17" i="13"/>
  <c r="B15" i="13"/>
  <c r="B16" i="13"/>
  <c r="B10" i="13"/>
  <c r="C10" i="13"/>
  <c r="D10" i="13"/>
  <c r="E10" i="13"/>
  <c r="F10" i="13"/>
  <c r="G10" i="13"/>
  <c r="H10" i="13"/>
  <c r="I10" i="13"/>
  <c r="J10" i="13"/>
  <c r="C11" i="13"/>
  <c r="D11" i="13"/>
  <c r="E11" i="13"/>
  <c r="F11" i="13"/>
  <c r="G11" i="13"/>
  <c r="H11" i="13"/>
  <c r="I11" i="13"/>
  <c r="J11" i="13"/>
  <c r="C12" i="13"/>
  <c r="D12" i="13"/>
  <c r="E12" i="13"/>
  <c r="F12" i="13"/>
  <c r="G12" i="13"/>
  <c r="I12" i="13"/>
  <c r="J12" i="13"/>
  <c r="C33" i="3"/>
  <c r="C34" i="3"/>
  <c r="C35" i="3"/>
  <c r="C36" i="3"/>
  <c r="C37" i="3"/>
  <c r="C38" i="3"/>
  <c r="C39" i="3"/>
  <c r="C40" i="3"/>
  <c r="C41" i="3"/>
  <c r="C42" i="3"/>
  <c r="C43" i="3"/>
  <c r="C44" i="3"/>
  <c r="D33" i="3"/>
  <c r="D34" i="3"/>
  <c r="D35" i="3"/>
  <c r="D36" i="3"/>
  <c r="D37" i="3"/>
  <c r="D38" i="3"/>
  <c r="D39" i="3"/>
  <c r="D40" i="3"/>
  <c r="D41" i="3"/>
  <c r="D42" i="3"/>
  <c r="D43" i="3"/>
  <c r="D44" i="3"/>
  <c r="E33" i="3"/>
  <c r="E34" i="3"/>
  <c r="E35" i="3"/>
  <c r="E36" i="3"/>
  <c r="E37" i="3"/>
  <c r="E38" i="3"/>
  <c r="E39" i="3"/>
  <c r="E40" i="3"/>
  <c r="E41" i="3"/>
  <c r="E42" i="3"/>
  <c r="E43" i="3"/>
  <c r="E44" i="3"/>
  <c r="F33" i="3"/>
  <c r="F34" i="3"/>
  <c r="F35" i="3"/>
  <c r="F36" i="3"/>
  <c r="F37" i="3"/>
  <c r="F38" i="3"/>
  <c r="F39" i="3"/>
  <c r="F40" i="3"/>
  <c r="F41" i="3"/>
  <c r="F42" i="3"/>
  <c r="F43" i="3"/>
  <c r="F44" i="3"/>
  <c r="G33" i="3"/>
  <c r="G34" i="3"/>
  <c r="G35" i="3"/>
  <c r="G36" i="3"/>
  <c r="G37" i="3"/>
  <c r="G38" i="3"/>
  <c r="G39" i="3"/>
  <c r="G40" i="3"/>
  <c r="G41" i="3"/>
  <c r="G42" i="3"/>
  <c r="G43" i="3"/>
  <c r="G44" i="3"/>
  <c r="H33" i="3"/>
  <c r="H34" i="3"/>
  <c r="H35" i="3"/>
  <c r="H36" i="3"/>
  <c r="H37" i="3"/>
  <c r="H38" i="3"/>
  <c r="H39" i="3"/>
  <c r="H40" i="3"/>
  <c r="H41" i="3"/>
  <c r="H42" i="3"/>
  <c r="H44" i="3"/>
  <c r="H43" i="3"/>
  <c r="I33" i="3"/>
  <c r="I44" i="3"/>
  <c r="I34" i="3"/>
  <c r="I35" i="3"/>
  <c r="I36" i="3"/>
  <c r="I37" i="3"/>
  <c r="I38" i="3"/>
  <c r="I39" i="3"/>
  <c r="I40" i="3"/>
  <c r="I41" i="3"/>
  <c r="I42" i="3"/>
  <c r="I43" i="3"/>
  <c r="J33" i="3"/>
  <c r="J44" i="3"/>
  <c r="J34" i="3"/>
  <c r="J35" i="3"/>
  <c r="J36" i="3"/>
  <c r="J37" i="3"/>
  <c r="J38" i="3"/>
  <c r="J39" i="3"/>
  <c r="J40" i="3"/>
  <c r="J41" i="3"/>
  <c r="J42" i="3"/>
  <c r="J43" i="3"/>
  <c r="B33" i="3"/>
  <c r="B44" i="3"/>
  <c r="B34" i="3"/>
  <c r="B35" i="3"/>
  <c r="B36" i="3"/>
  <c r="B37" i="3"/>
  <c r="B38" i="3"/>
  <c r="B39" i="3"/>
  <c r="B40" i="3"/>
  <c r="B41" i="3"/>
  <c r="B42" i="3"/>
  <c r="B43" i="3"/>
  <c r="J31" i="3"/>
  <c r="I31" i="3"/>
  <c r="H31" i="3"/>
  <c r="G31" i="3"/>
  <c r="F31" i="3"/>
  <c r="E31" i="3"/>
  <c r="D31" i="3"/>
  <c r="C31" i="3"/>
  <c r="B31" i="3"/>
  <c r="J29" i="3"/>
  <c r="I29" i="3"/>
  <c r="H29" i="3"/>
  <c r="G29" i="3"/>
  <c r="F29" i="3"/>
  <c r="E29" i="3"/>
  <c r="D29" i="3"/>
  <c r="C29" i="3"/>
  <c r="B29" i="3"/>
  <c r="J28" i="3"/>
  <c r="I28" i="3"/>
  <c r="H28" i="3"/>
  <c r="G28" i="3"/>
  <c r="F28" i="3"/>
  <c r="E28" i="3"/>
  <c r="D28" i="3"/>
  <c r="C28" i="3"/>
  <c r="B28" i="3"/>
  <c r="J27" i="3"/>
  <c r="I27" i="3"/>
  <c r="H27" i="3"/>
  <c r="G27" i="3"/>
  <c r="F27" i="3"/>
  <c r="E27" i="3"/>
  <c r="D27" i="3"/>
  <c r="C27" i="3"/>
  <c r="B27" i="3"/>
  <c r="J26" i="3"/>
  <c r="I26" i="3"/>
  <c r="H26" i="3"/>
  <c r="G26" i="3"/>
  <c r="F26" i="3"/>
  <c r="E26" i="3"/>
  <c r="D26" i="3"/>
  <c r="C26" i="3"/>
  <c r="B26" i="3"/>
  <c r="J25" i="3"/>
  <c r="I25" i="3"/>
  <c r="H25" i="3"/>
  <c r="G25" i="3"/>
  <c r="F25" i="3"/>
  <c r="E25" i="3"/>
  <c r="D25" i="3"/>
  <c r="C25" i="3"/>
  <c r="B25" i="3"/>
  <c r="J24" i="3"/>
  <c r="I24" i="3"/>
  <c r="H24" i="3"/>
  <c r="G24" i="3"/>
  <c r="F24" i="3"/>
  <c r="E24" i="3"/>
  <c r="D24" i="3"/>
  <c r="C24" i="3"/>
  <c r="B24" i="3"/>
  <c r="J23" i="3"/>
  <c r="I23" i="3"/>
  <c r="H23" i="3"/>
  <c r="G23" i="3"/>
  <c r="F23" i="3"/>
  <c r="E23" i="3"/>
  <c r="D23" i="3"/>
  <c r="C23" i="3"/>
  <c r="B23" i="3"/>
  <c r="J22" i="3"/>
  <c r="I22" i="3"/>
  <c r="H22" i="3"/>
  <c r="G22" i="3"/>
  <c r="F22" i="3"/>
  <c r="E22" i="3"/>
  <c r="D22" i="3"/>
  <c r="C22" i="3"/>
  <c r="B22" i="3"/>
  <c r="J21" i="3"/>
  <c r="I21" i="3"/>
  <c r="H21" i="3"/>
  <c r="G21" i="3"/>
  <c r="F21" i="3"/>
  <c r="E21" i="3"/>
  <c r="D21" i="3"/>
  <c r="C21" i="3"/>
  <c r="B21" i="3"/>
  <c r="J20" i="3"/>
  <c r="I20" i="3"/>
  <c r="H20" i="3"/>
  <c r="G20" i="3"/>
  <c r="F20" i="3"/>
  <c r="E20" i="3"/>
  <c r="D20" i="3"/>
  <c r="C20" i="3"/>
  <c r="B20" i="3"/>
  <c r="J19" i="3"/>
  <c r="I19" i="3"/>
  <c r="H19" i="3"/>
  <c r="G19" i="3"/>
  <c r="F19" i="3"/>
  <c r="E19" i="3"/>
  <c r="D19" i="3"/>
  <c r="C19" i="3"/>
  <c r="B19" i="3"/>
  <c r="B30" i="3"/>
  <c r="C30" i="3"/>
  <c r="D30" i="3"/>
  <c r="E30" i="3"/>
  <c r="F30" i="3"/>
  <c r="G30" i="3"/>
  <c r="H30" i="3"/>
  <c r="I30" i="3"/>
  <c r="J30" i="3"/>
  <c r="C12" i="10"/>
  <c r="D12" i="10"/>
  <c r="E12" i="10"/>
  <c r="F12" i="10"/>
  <c r="G12" i="10"/>
  <c r="H12" i="10"/>
  <c r="I12" i="10"/>
  <c r="J12" i="10"/>
  <c r="B12" i="10"/>
  <c r="B39" i="4"/>
  <c r="C39" i="4"/>
  <c r="E39" i="4"/>
  <c r="B23" i="5"/>
  <c r="J32" i="5"/>
  <c r="H32" i="5"/>
  <c r="F32" i="5"/>
  <c r="D32" i="5"/>
  <c r="C20" i="5"/>
  <c r="C16" i="5"/>
  <c r="D21" i="5"/>
  <c r="D19" i="5"/>
  <c r="D23" i="5"/>
  <c r="D17" i="5"/>
  <c r="G20" i="5"/>
  <c r="G16" i="5"/>
  <c r="H21" i="5"/>
  <c r="H19" i="5"/>
  <c r="H17" i="5"/>
  <c r="H23" i="5"/>
  <c r="B30" i="6"/>
  <c r="B22" i="6"/>
  <c r="D22" i="6"/>
  <c r="F22" i="6"/>
  <c r="H22" i="6"/>
  <c r="J22" i="6"/>
  <c r="H44" i="6"/>
  <c r="H30" i="6"/>
  <c r="D30" i="6"/>
  <c r="B28" i="6"/>
  <c r="B24" i="6"/>
  <c r="C28" i="6"/>
  <c r="C24" i="6"/>
  <c r="D28" i="6"/>
  <c r="D24" i="6"/>
  <c r="E28" i="6"/>
  <c r="E24" i="6"/>
  <c r="F28" i="6"/>
  <c r="F24" i="6"/>
  <c r="G28" i="6"/>
  <c r="G24" i="6"/>
  <c r="H28" i="6"/>
  <c r="H24" i="6"/>
  <c r="I24" i="6"/>
  <c r="J28" i="6"/>
  <c r="J24" i="6"/>
  <c r="B14" i="7"/>
  <c r="I15" i="7"/>
  <c r="E15" i="7"/>
  <c r="I11" i="8"/>
  <c r="I13" i="8"/>
  <c r="J11" i="8"/>
  <c r="J13" i="8"/>
  <c r="B11" i="10"/>
  <c r="F11" i="10"/>
  <c r="J11" i="10"/>
  <c r="B31" i="12"/>
  <c r="G31" i="12"/>
  <c r="C31" i="12"/>
  <c r="I31" i="12"/>
  <c r="E31" i="12"/>
  <c r="D17" i="13"/>
  <c r="B17" i="13"/>
  <c r="G17" i="13"/>
  <c r="E17" i="13"/>
  <c r="G26" i="2"/>
  <c r="C26" i="2"/>
  <c r="I26" i="2"/>
  <c r="B15" i="7"/>
  <c r="J15" i="7"/>
  <c r="H15" i="7"/>
  <c r="F15" i="7"/>
  <c r="D15" i="7"/>
  <c r="B11" i="13"/>
  <c r="B12" i="13"/>
  <c r="B13" i="13"/>
  <c r="B10" i="10"/>
  <c r="D10" i="10"/>
  <c r="F10" i="10"/>
  <c r="H10" i="10"/>
  <c r="J10" i="10"/>
  <c r="C11" i="10"/>
  <c r="E11" i="10"/>
  <c r="G11" i="10"/>
  <c r="I11" i="10"/>
  <c r="H12" i="8"/>
  <c r="G12" i="8"/>
  <c r="G11" i="8"/>
  <c r="H11" i="8"/>
  <c r="B19" i="6"/>
  <c r="B21" i="6"/>
  <c r="B23" i="6"/>
  <c r="B25" i="6"/>
  <c r="B27" i="6"/>
  <c r="B29" i="6"/>
  <c r="C19" i="6"/>
  <c r="C21" i="6"/>
  <c r="C23" i="6"/>
  <c r="C25" i="6"/>
  <c r="C27" i="6"/>
  <c r="C29" i="6"/>
  <c r="C30" i="6"/>
  <c r="D19" i="6"/>
  <c r="D21" i="6"/>
  <c r="D23" i="6"/>
  <c r="D25" i="6"/>
  <c r="D27" i="6"/>
  <c r="D29" i="6"/>
  <c r="E19" i="6"/>
  <c r="E21" i="6"/>
  <c r="E23" i="6"/>
  <c r="E25" i="6"/>
  <c r="E27" i="6"/>
  <c r="E29" i="6"/>
  <c r="E30" i="6"/>
  <c r="F19" i="6"/>
  <c r="F21" i="6"/>
  <c r="F23" i="6"/>
  <c r="F25" i="6"/>
  <c r="F27" i="6"/>
  <c r="F29" i="6"/>
  <c r="G19" i="6"/>
  <c r="G21" i="6"/>
  <c r="G23" i="6"/>
  <c r="G25" i="6"/>
  <c r="G27" i="6"/>
  <c r="G29" i="6"/>
  <c r="G30" i="6"/>
  <c r="H19" i="6"/>
  <c r="H21" i="6"/>
  <c r="H23" i="6"/>
  <c r="H25" i="6"/>
  <c r="H27" i="6"/>
  <c r="H29" i="6"/>
  <c r="I19" i="6"/>
  <c r="I21" i="6"/>
  <c r="I23" i="6"/>
  <c r="I25" i="6"/>
  <c r="I27" i="6"/>
  <c r="I29" i="6"/>
  <c r="I30" i="6"/>
  <c r="J19" i="6"/>
  <c r="J21" i="6"/>
  <c r="J23" i="6"/>
  <c r="J25" i="6"/>
  <c r="J27" i="6"/>
  <c r="J29" i="6"/>
  <c r="B19" i="21"/>
  <c r="B21" i="21"/>
  <c r="B23" i="21"/>
  <c r="B25" i="21"/>
  <c r="I18" i="21"/>
  <c r="I20" i="21"/>
  <c r="I22" i="21"/>
  <c r="I24" i="21"/>
  <c r="I26" i="21"/>
  <c r="G18" i="21"/>
  <c r="G20" i="21"/>
  <c r="G22" i="21"/>
  <c r="G24" i="21"/>
  <c r="G26" i="21"/>
  <c r="E18" i="21"/>
  <c r="E20" i="21"/>
  <c r="E22" i="21"/>
  <c r="E24" i="21"/>
  <c r="E26" i="21"/>
  <c r="C18" i="21"/>
  <c r="C20" i="21"/>
  <c r="C22" i="21"/>
  <c r="C24" i="21"/>
  <c r="C26" i="21"/>
  <c r="C17" i="21"/>
  <c r="B17" i="21"/>
  <c r="I17" i="21"/>
  <c r="G17" i="21"/>
  <c r="E17" i="21"/>
  <c r="B26" i="21"/>
  <c r="G25" i="21"/>
  <c r="C25" i="21"/>
  <c r="I23" i="21"/>
  <c r="E23" i="21"/>
  <c r="B22" i="21"/>
  <c r="G21" i="21"/>
  <c r="C21" i="21"/>
  <c r="I19" i="21"/>
  <c r="E19" i="21"/>
  <c r="B18" i="21"/>
  <c r="G60" i="11"/>
  <c r="I22" i="5"/>
  <c r="G22" i="5"/>
  <c r="E22" i="5"/>
  <c r="C22" i="5"/>
  <c r="C21" i="5"/>
  <c r="C19" i="5"/>
  <c r="C17" i="5"/>
  <c r="C23" i="5"/>
  <c r="E21" i="5"/>
  <c r="E19" i="5"/>
  <c r="E17" i="5"/>
  <c r="G21" i="5"/>
  <c r="G19" i="5"/>
  <c r="G17" i="5"/>
  <c r="G23" i="5"/>
  <c r="I21" i="5"/>
  <c r="I19" i="5"/>
  <c r="I17" i="5"/>
  <c r="J19" i="21"/>
  <c r="J21" i="21"/>
  <c r="J23" i="21"/>
  <c r="J25" i="21"/>
  <c r="H19" i="21"/>
  <c r="H21" i="21"/>
  <c r="H23" i="21"/>
  <c r="H25" i="21"/>
  <c r="F19" i="21"/>
  <c r="F21" i="21"/>
  <c r="F23" i="21"/>
  <c r="F25" i="21"/>
  <c r="D19" i="21"/>
  <c r="D21" i="21"/>
  <c r="D23" i="21"/>
  <c r="D25" i="21"/>
  <c r="J17" i="21"/>
  <c r="H17" i="21"/>
  <c r="F17" i="21"/>
  <c r="D17" i="21"/>
  <c r="H26" i="21"/>
  <c r="D26" i="21"/>
  <c r="I25" i="21"/>
  <c r="E25" i="21"/>
  <c r="J24" i="21"/>
  <c r="F24" i="21"/>
  <c r="B24" i="21"/>
  <c r="G23" i="21"/>
  <c r="C23" i="21"/>
  <c r="H22" i="21"/>
  <c r="D22" i="21"/>
  <c r="I21" i="21"/>
  <c r="E21" i="21"/>
  <c r="J20" i="21"/>
  <c r="F20" i="21"/>
  <c r="B20" i="21"/>
  <c r="G19" i="21"/>
  <c r="C19" i="21"/>
  <c r="H18" i="21"/>
  <c r="D18" i="21"/>
  <c r="C19" i="20"/>
  <c r="E19" i="20"/>
  <c r="B19" i="20"/>
  <c r="C21" i="20"/>
  <c r="E21" i="20"/>
  <c r="C23" i="20"/>
  <c r="E23" i="20"/>
  <c r="C25" i="20"/>
  <c r="E25" i="20"/>
  <c r="C27" i="20"/>
  <c r="E27" i="20"/>
  <c r="C29" i="20"/>
  <c r="E29" i="20"/>
  <c r="C31" i="20"/>
  <c r="E31" i="20"/>
  <c r="D19" i="20"/>
  <c r="D31" i="20"/>
  <c r="F29" i="20"/>
  <c r="B29" i="20"/>
  <c r="D27" i="20"/>
  <c r="F25" i="20"/>
  <c r="B25" i="20"/>
  <c r="G25" i="20"/>
  <c r="D23" i="20"/>
  <c r="F21" i="20"/>
  <c r="B21" i="20"/>
  <c r="I60" i="11"/>
  <c r="F30" i="20"/>
  <c r="D30" i="20"/>
  <c r="F28" i="20"/>
  <c r="D28" i="20"/>
  <c r="F26" i="20"/>
  <c r="D26" i="20"/>
  <c r="F24" i="20"/>
  <c r="D24" i="20"/>
  <c r="F22" i="20"/>
  <c r="D22" i="20"/>
  <c r="F20" i="20"/>
  <c r="D20" i="20"/>
  <c r="I23" i="5"/>
  <c r="E23" i="5"/>
  <c r="G13" i="8"/>
  <c r="G27" i="21"/>
  <c r="B27" i="21"/>
  <c r="J31" i="6"/>
  <c r="G31" i="6"/>
  <c r="F31" i="6"/>
  <c r="C31" i="6"/>
  <c r="B31" i="6"/>
  <c r="E27" i="21"/>
  <c r="I27" i="21"/>
  <c r="C27" i="21"/>
  <c r="H31" i="6"/>
  <c r="E31" i="6"/>
  <c r="D31" i="6"/>
  <c r="H13" i="8"/>
  <c r="B41" i="28"/>
  <c r="J41" i="28"/>
  <c r="I41" i="28"/>
  <c r="G41" i="28"/>
  <c r="F41" i="28"/>
  <c r="E41" i="28"/>
  <c r="D41" i="28"/>
  <c r="C41" i="28"/>
  <c r="G20" i="28"/>
  <c r="G29" i="28"/>
  <c r="D29" i="28"/>
  <c r="F26" i="21"/>
  <c r="D24" i="21"/>
  <c r="D27" i="21"/>
  <c r="F22" i="21"/>
  <c r="F27" i="21"/>
  <c r="J26" i="21"/>
  <c r="H24" i="21"/>
  <c r="H27" i="21"/>
  <c r="J22" i="21"/>
  <c r="J27" i="21"/>
  <c r="B20" i="20"/>
  <c r="G20" i="20"/>
  <c r="B24" i="20"/>
  <c r="B28" i="20"/>
  <c r="G28" i="20"/>
  <c r="B31" i="20"/>
  <c r="G31" i="20"/>
  <c r="C30" i="20"/>
  <c r="G30" i="20"/>
  <c r="E28" i="20"/>
  <c r="F27" i="20"/>
  <c r="G27" i="20"/>
  <c r="E26" i="20"/>
  <c r="G26" i="20"/>
  <c r="C24" i="20"/>
  <c r="B23" i="20"/>
  <c r="G23" i="20"/>
  <c r="C22" i="20"/>
  <c r="G22" i="20"/>
  <c r="E20" i="20"/>
  <c r="G24" i="20"/>
  <c r="J32" i="11"/>
  <c r="I32" i="11"/>
  <c r="H23" i="28"/>
  <c r="H21" i="28"/>
  <c r="H32" i="11"/>
  <c r="J37" i="11"/>
  <c r="F37" i="11"/>
  <c r="D37" i="11"/>
  <c r="G37" i="11"/>
  <c r="I37" i="11"/>
  <c r="E37" i="11"/>
  <c r="D33" i="11"/>
  <c r="E33" i="11"/>
  <c r="J60" i="11"/>
  <c r="F60" i="11"/>
  <c r="D60" i="11"/>
  <c r="B33" i="11"/>
  <c r="F33" i="11"/>
  <c r="B37" i="11"/>
  <c r="G33" i="22"/>
  <c r="G31" i="22"/>
  <c r="G29" i="22"/>
  <c r="G27" i="22"/>
  <c r="G25" i="22"/>
  <c r="G23" i="22"/>
  <c r="G21" i="22"/>
  <c r="G15" i="22"/>
  <c r="G13" i="22"/>
  <c r="G11" i="22"/>
  <c r="G9" i="22"/>
  <c r="G7" i="22"/>
  <c r="G6" i="22"/>
  <c r="G32" i="22"/>
  <c r="G30" i="22"/>
  <c r="G28" i="22"/>
  <c r="G26" i="22"/>
  <c r="G24" i="22"/>
  <c r="G22" i="22"/>
  <c r="G20" i="22"/>
  <c r="G18" i="22"/>
  <c r="G16" i="22"/>
  <c r="G14" i="22"/>
  <c r="G12" i="22"/>
  <c r="G10" i="22"/>
  <c r="G8" i="22"/>
  <c r="I31" i="6"/>
  <c r="I26" i="6"/>
  <c r="G33" i="11"/>
  <c r="H37" i="11"/>
  <c r="H33" i="11"/>
  <c r="B60" i="11"/>
</calcChain>
</file>

<file path=xl/sharedStrings.xml><?xml version="1.0" encoding="utf-8"?>
<sst xmlns="http://schemas.openxmlformats.org/spreadsheetml/2006/main" count="2234" uniqueCount="605">
  <si>
    <t>The remoteness classification used in this report is based on the ABS Australian Standard Geographical Classification Remoteness Structure. Data are classified according to an index of remoteness that rates areas on the number and size of towns, and the distance to major towns and urban centres.</t>
  </si>
  <si>
    <t>Respite care is assistance provided to carers so they may have relief from their caring role and pursue other activities or interests. The motivation underlying the assistance to the carer is essential: a substitute carer is being provided so the carer gains time out.</t>
  </si>
  <si>
    <t>SLA</t>
  </si>
  <si>
    <t>Statistical Local Area (ABS Australian Geographical Classification).</t>
  </si>
  <si>
    <t>Statistical Linkage Key (SLK)</t>
  </si>
  <si>
    <t>The HACC MDS Statistical Linkage Key enables client data reported by different service providers to be matched, enabling a more accurate picture of client numbers and patterns of assistance. The HACC MDS Statistical Linkage Key preserves the anonymity of client data collected by service providers.</t>
  </si>
  <si>
    <t>Glossary</t>
  </si>
  <si>
    <t>- nil or rounded to zero</t>
  </si>
  <si>
    <t>. . Not applicable</t>
  </si>
  <si>
    <t>Number of distinct clients</t>
  </si>
  <si>
    <t>Receives one service type</t>
  </si>
  <si>
    <t>4. Allied health includes allied health care received at home and at centre.</t>
  </si>
  <si>
    <t>5. Nursing care includes nursing care received at home and at centre.</t>
  </si>
  <si>
    <t>3. State/Territory refers to the location of service providers.  Remoteness category is determined using the Client's postocde.</t>
  </si>
  <si>
    <t>6. Allied health includes allied health care received at home and at centre.</t>
  </si>
  <si>
    <t>7. Nursing care includes nursing care received at home and at centre.</t>
  </si>
  <si>
    <t>Services received within Inner Regional areas per 1000 HACC target population</t>
  </si>
  <si>
    <t>Services received within outer regional areas per 1000 HACC target population</t>
  </si>
  <si>
    <t>Services received within remote areas per 1000 HACC target population</t>
  </si>
  <si>
    <t>For statistical purposes, the HACC Target Population is estimated by the applying age and sex specific rates of the population living in the community with a moderate, severe or profound core activity restriction, obtained from the ABS Survey of Disability, Ageing and Carers, to population estimates for the relevant period.</t>
  </si>
  <si>
    <t>ABS</t>
  </si>
  <si>
    <t>Australian Bureau of Statistics</t>
  </si>
  <si>
    <t>HACC</t>
  </si>
  <si>
    <t>MDS</t>
  </si>
  <si>
    <t>Minimum Data Set</t>
  </si>
  <si>
    <t>Statistical Local Area (ABS Australian Standard Geographical Classification)</t>
  </si>
  <si>
    <t>Abbreviations</t>
  </si>
  <si>
    <r>
      <t xml:space="preserve">Instances of agency assistance </t>
    </r>
    <r>
      <rPr>
        <i/>
        <vertAlign val="superscript"/>
        <sz val="8"/>
        <rFont val="Arial"/>
        <family val="2"/>
      </rPr>
      <t>(2)</t>
    </r>
  </si>
  <si>
    <t>Average services received per instance of agency assistance</t>
  </si>
  <si>
    <t>The collection comprises data about individuals receiving HACC-funded assistance from service providers. To be included in the HACC MDS collection a client must be known to a service provider as an individual. Clients are not included in the collection where they are not known to a service provider as individuals, e.g. clients helped anonymously through general telephone enquiries, or where advocacy work is conducted on behalf of clients in general rather than for specific individuals.</t>
  </si>
  <si>
    <t>The HACC Program is a major provider of essential community care services to frail aged people and younger people with disabilities, and their carers. The HACC Program’s main objective is to promote and enhance the independence of people in these client groups.</t>
  </si>
  <si>
    <t>The HACC Program</t>
  </si>
  <si>
    <t>HACC Minimum Data Set (MDS)</t>
  </si>
  <si>
    <t>Collection of the MDS started in January 2001. All service providers in receipt of HACC funding are required to collect and provide data to their funders, whether they are small agencies delivering single types of service or larger agencies providing a variety of basic maintenance and support services.</t>
  </si>
  <si>
    <t>The objectives of the HACC MDS are to:</t>
  </si>
  <si>
    <t>provide Program managers with data required for policy development, strategic planning and performance monitoring against agreed output/outcome criteria;</t>
  </si>
  <si>
    <t>facilitate consistency and comparability between HACC data and other aged, community care and health data collections.</t>
  </si>
  <si>
    <t>assist HACC service providers to provide high quality services to their clients by facilitating improvements in the internal management of HACC-funded service delivery; and</t>
  </si>
  <si>
    <t>TOTAL Other Languages</t>
  </si>
  <si>
    <t>Data collection method</t>
  </si>
  <si>
    <t>Data is collected by service providers either electronically or via paper forms. Data is collected progressively and aggregated for transmission in accordance with a quarterly collection cycle. Aggregated data is transmitted during the collection months immediately following each quarterly activity period.</t>
  </si>
  <si>
    <t>Data Quality Considerations</t>
  </si>
  <si>
    <t>Accommodation setting</t>
  </si>
  <si>
    <r>
      <t xml:space="preserve">Accommodation setting </t>
    </r>
    <r>
      <rPr>
        <b/>
        <vertAlign val="superscript"/>
        <sz val="8"/>
        <rFont val="Arial"/>
        <family val="2"/>
      </rPr>
      <t>(3)</t>
    </r>
  </si>
  <si>
    <t>Services received per 1000 HACC target population</t>
  </si>
  <si>
    <t xml:space="preserve"> </t>
  </si>
  <si>
    <t xml:space="preserve">There are a number of data quality considerations that need to be taken into account when using the HACC data provided in this document.  The "Data Quality" worksheet provides an overview of these. </t>
  </si>
  <si>
    <t>HACC Agency</t>
  </si>
  <si>
    <t>Personal care is normally provided in the home, and includes helping the client with daily self-care tasks (eg eating, bathing, grooming etc.).  It may include medication monitoring.</t>
  </si>
  <si>
    <t xml:space="preserve">For the purpose of MDS reporting, a HACC agency is a HACC-funded organisation or organisational sub-unit that is responsible for the direct provision of HACC-funded assistance to clients.  In many instances, this means that one HACC-funded organisation will have many HACC agencies (in HACC MDS terms).  </t>
  </si>
  <si>
    <t>Agency participation rates</t>
  </si>
  <si>
    <t>State and Territory variations</t>
  </si>
  <si>
    <t>Variations in state and territory service provision can be the result of several factors:</t>
  </si>
  <si>
    <t>In particular, in Victoria no figures are available for transport, home modification, other food services, or formal linen service. In that state, transport is reported as part of their volunteer social support assistance type and would be classed as social support for the national data collection, home modification is part of property maintenance (home maintenance) and the preparation of meals in the home is included in domestic assistance rather than other food services. Formal linen service is not included in the Victorian list of assistance types (see the Victorian HACC website). Similarly, the availability of services in particular regions, the level of access to those services and the extent of HACC MDS participation in reporting are factors to be considered when comparing regional service provision.</t>
  </si>
  <si>
    <t>the structure and content of aged care programs, including the interfaces between HACC and other programs;</t>
  </si>
  <si>
    <t>program funding levels;</t>
  </si>
  <si>
    <t>invalid/unknown</t>
  </si>
  <si>
    <t>Number of Clients</t>
  </si>
  <si>
    <t>Australia (includes External Territories)</t>
  </si>
  <si>
    <t>differences in HACC MDS reporting.</t>
  </si>
  <si>
    <t>For Further Information:</t>
  </si>
  <si>
    <t>Or via email: haccmds@health.gov.au</t>
  </si>
  <si>
    <t>Worksheet</t>
  </si>
  <si>
    <t>Not applicable</t>
  </si>
  <si>
    <t>—</t>
  </si>
  <si>
    <t>Nil or rounded to zero (including null cells)</t>
  </si>
  <si>
    <t>%</t>
  </si>
  <si>
    <t>Symbols in Tables</t>
  </si>
  <si>
    <t xml:space="preserve">Data Issues and Quality Considerations </t>
  </si>
  <si>
    <t>Participation Rates</t>
  </si>
  <si>
    <t>The HACC MDS does not cover all HACC services provided.  For example:</t>
  </si>
  <si>
    <t>Home and Community Care Program</t>
  </si>
  <si>
    <r>
      <t>Number of cessations</t>
    </r>
    <r>
      <rPr>
        <i/>
        <vertAlign val="superscript"/>
        <sz val="8"/>
        <rFont val="Arial"/>
        <family val="2"/>
      </rPr>
      <t>(4)</t>
    </r>
  </si>
  <si>
    <r>
      <t>Per cent</t>
    </r>
    <r>
      <rPr>
        <i/>
        <vertAlign val="superscript"/>
        <sz val="8"/>
        <rFont val="Arial"/>
        <family val="2"/>
      </rPr>
      <t>(4)</t>
    </r>
  </si>
  <si>
    <r>
      <t>Per cent</t>
    </r>
    <r>
      <rPr>
        <i/>
        <vertAlign val="superscript"/>
        <sz val="8"/>
        <rFont val="Arial"/>
        <family val="2"/>
      </rPr>
      <t>(4)</t>
    </r>
    <r>
      <rPr>
        <i/>
        <sz val="8"/>
        <rFont val="Arial"/>
        <family val="2"/>
      </rPr>
      <t xml:space="preserve"> (excluding Not stated)</t>
    </r>
  </si>
  <si>
    <t>Measure</t>
  </si>
  <si>
    <t>Sex</t>
  </si>
  <si>
    <r>
      <t xml:space="preserve">Remoteness </t>
    </r>
    <r>
      <rPr>
        <b/>
        <vertAlign val="superscript"/>
        <sz val="8"/>
        <rFont val="Arial"/>
        <family val="2"/>
      </rPr>
      <t>(6)</t>
    </r>
  </si>
  <si>
    <t xml:space="preserve">    cent to 100 per cent.  Actual client numbers will be higher than those reported here.</t>
  </si>
  <si>
    <t>2. Remoteness indicator source:  ABS Australian Standard Geographical Classification Remoteness Structure (ABS catalogue number</t>
  </si>
  <si>
    <t xml:space="preserve">    1216.0).  Data are classified according to an index of remoteness which rates each Census District based on the number and size of</t>
  </si>
  <si>
    <t xml:space="preserve">    towns, and the distance to major towns and urban centres.</t>
  </si>
  <si>
    <t>4. Population data source:  ABS Preliminary Population Projections by SLA 2007-2027 (unpublished).</t>
  </si>
  <si>
    <t>5. State/Territory refers to the location of service providers.</t>
  </si>
  <si>
    <r>
      <t xml:space="preserve">Age in Years </t>
    </r>
    <r>
      <rPr>
        <b/>
        <vertAlign val="superscript"/>
        <sz val="8"/>
        <rFont val="Arial"/>
        <family val="2"/>
      </rPr>
      <t>(4)</t>
    </r>
  </si>
  <si>
    <t xml:space="preserve">    have been excluded from the denominator.</t>
  </si>
  <si>
    <r>
      <t xml:space="preserve">Sex </t>
    </r>
    <r>
      <rPr>
        <b/>
        <vertAlign val="superscript"/>
        <sz val="8"/>
        <rFont val="Arial"/>
        <family val="2"/>
      </rPr>
      <t>(4)</t>
    </r>
  </si>
  <si>
    <r>
      <t xml:space="preserve">Country of Birth </t>
    </r>
    <r>
      <rPr>
        <b/>
        <vertAlign val="superscript"/>
        <sz val="8"/>
        <rFont val="Arial"/>
        <family val="2"/>
      </rPr>
      <t>(4)</t>
    </r>
  </si>
  <si>
    <t>2010-11 Annual Bulletin</t>
  </si>
  <si>
    <t>Table A8: Indigenous HACC clients, comparative characteristics by State/Territory, 2010-11</t>
  </si>
  <si>
    <t>Table A1: HACC MDS agency participation rates by State/Territory, 2010-11</t>
  </si>
  <si>
    <r>
      <t xml:space="preserve">Indigenous Status </t>
    </r>
    <r>
      <rPr>
        <b/>
        <vertAlign val="superscript"/>
        <sz val="8"/>
        <rFont val="Arial"/>
        <family val="2"/>
      </rPr>
      <t>(3)</t>
    </r>
  </si>
  <si>
    <t>3. Quantity in hours rather than percent</t>
  </si>
  <si>
    <r>
      <t>Monthly hours of service</t>
    </r>
    <r>
      <rPr>
        <i/>
        <vertAlign val="superscript"/>
        <sz val="8"/>
        <rFont val="Arial"/>
        <family val="2"/>
      </rPr>
      <t>(3)</t>
    </r>
  </si>
  <si>
    <t>4. Data presented in this table are shown as percentages of all clients with known Carer Availability.  Clients with an unknown Carer Availability</t>
  </si>
  <si>
    <r>
      <t xml:space="preserve">Care Recipient Carer Availability </t>
    </r>
    <r>
      <rPr>
        <b/>
        <vertAlign val="superscript"/>
        <sz val="8"/>
        <rFont val="Arial"/>
        <family val="2"/>
      </rPr>
      <t>(4)</t>
    </r>
  </si>
  <si>
    <r>
      <t xml:space="preserve">Indigenous clients as a proportion of all HACC clients in same age group. </t>
    </r>
    <r>
      <rPr>
        <b/>
        <vertAlign val="superscript"/>
        <sz val="8"/>
        <rFont val="Arial"/>
        <family val="2"/>
      </rPr>
      <t>(4)</t>
    </r>
  </si>
  <si>
    <r>
      <t xml:space="preserve">Characteristics of Indigenous HACC clients aged 50 years and over </t>
    </r>
    <r>
      <rPr>
        <b/>
        <vertAlign val="superscript"/>
        <sz val="8"/>
        <rFont val="Arial"/>
        <family val="2"/>
      </rPr>
      <t>(4)</t>
    </r>
  </si>
  <si>
    <r>
      <t xml:space="preserve">Characteristics of non-Indigenous HACC clients aged 50 years and over </t>
    </r>
    <r>
      <rPr>
        <b/>
        <vertAlign val="superscript"/>
        <sz val="8"/>
        <rFont val="Arial"/>
        <family val="2"/>
      </rPr>
      <t>(4)</t>
    </r>
  </si>
  <si>
    <r>
      <t xml:space="preserve">Living Arrangements </t>
    </r>
    <r>
      <rPr>
        <b/>
        <vertAlign val="superscript"/>
        <sz val="8"/>
        <rFont val="Arial"/>
        <family val="2"/>
      </rPr>
      <t>(3)</t>
    </r>
  </si>
  <si>
    <r>
      <t xml:space="preserve">Government Pension or Benefit Status </t>
    </r>
    <r>
      <rPr>
        <b/>
        <vertAlign val="superscript"/>
        <sz val="8"/>
        <rFont val="Arial"/>
        <family val="2"/>
      </rPr>
      <t>(3)</t>
    </r>
  </si>
  <si>
    <r>
      <t>Main reason for cessation of services</t>
    </r>
    <r>
      <rPr>
        <b/>
        <vertAlign val="superscript"/>
        <sz val="8"/>
        <rFont val="Arial"/>
        <family val="2"/>
      </rPr>
      <t xml:space="preserve"> (5)</t>
    </r>
  </si>
  <si>
    <r>
      <t>Instances of agency assistance</t>
    </r>
    <r>
      <rPr>
        <i/>
        <vertAlign val="superscript"/>
        <sz val="8"/>
        <rFont val="Arial"/>
        <family val="2"/>
      </rPr>
      <t xml:space="preserve"> (4)</t>
    </r>
  </si>
  <si>
    <t>2. Instances of agency assistance represent the number of distinct clients that received each assistance type on an agency by agency basis.  This results in some duplication in cases where a client received the same type of assistance from more than one agency.</t>
  </si>
  <si>
    <t>2. Refer to Glossary for definitions of HACC assistance types.</t>
  </si>
  <si>
    <t>only services to individuals are recorded (ie excludes group assistance, other than where a HACC client has been transported within a group); and</t>
  </si>
  <si>
    <t>Per Cent (excluding Not Stated or Invalid)</t>
  </si>
  <si>
    <r>
      <t xml:space="preserve">Source of referral </t>
    </r>
    <r>
      <rPr>
        <b/>
        <vertAlign val="superscript"/>
        <sz val="8"/>
        <rFont val="Arial"/>
        <family val="2"/>
      </rPr>
      <t>(3)</t>
    </r>
  </si>
  <si>
    <t>Case Management and Client Care Co-ordination</t>
  </si>
  <si>
    <t>some clients may be assisted anonymously (eg by telephone where a name is not provided).</t>
  </si>
  <si>
    <t>clients can ‘opt-out’ of having their data provided;</t>
  </si>
  <si>
    <t xml:space="preserve">● </t>
  </si>
  <si>
    <t>NSW </t>
  </si>
  <si>
    <t>VIC </t>
  </si>
  <si>
    <t>QLD </t>
  </si>
  <si>
    <t>SA </t>
  </si>
  <si>
    <t>WA </t>
  </si>
  <si>
    <t>TAS </t>
  </si>
  <si>
    <t>NT </t>
  </si>
  <si>
    <t>ACT </t>
  </si>
  <si>
    <t>0 - 49</t>
  </si>
  <si>
    <t>55-59</t>
  </si>
  <si>
    <t>60-64</t>
  </si>
  <si>
    <t>70-74</t>
  </si>
  <si>
    <t>75-79</t>
  </si>
  <si>
    <t>80-84</t>
  </si>
  <si>
    <t>85+</t>
  </si>
  <si>
    <t>TOTAL</t>
  </si>
  <si>
    <t>NSW</t>
  </si>
  <si>
    <t>VIC</t>
  </si>
  <si>
    <t>QLD</t>
  </si>
  <si>
    <t>SA</t>
  </si>
  <si>
    <t>WA</t>
  </si>
  <si>
    <t>TAS</t>
  </si>
  <si>
    <t>NT</t>
  </si>
  <si>
    <t>ACT</t>
  </si>
  <si>
    <t>Male</t>
  </si>
  <si>
    <t>Female</t>
  </si>
  <si>
    <t>New Zealand</t>
  </si>
  <si>
    <t>North-West Europe</t>
  </si>
  <si>
    <t>Southern and Eastern Europe</t>
  </si>
  <si>
    <t>North Africa and the Middle East</t>
  </si>
  <si>
    <t>South-East Asia</t>
  </si>
  <si>
    <t>North-East Asia</t>
  </si>
  <si>
    <t>Southern and Central Asia</t>
  </si>
  <si>
    <t>Americas</t>
  </si>
  <si>
    <t>Sub-Saharan Africa</t>
  </si>
  <si>
    <t>Other Oceania and Antarctica</t>
  </si>
  <si>
    <t>Aboriginal Languages</t>
  </si>
  <si>
    <t>Arabic (including Lebanese)</t>
  </si>
  <si>
    <t>Cantonese</t>
  </si>
  <si>
    <t>Croatian</t>
  </si>
  <si>
    <t>English</t>
  </si>
  <si>
    <t>French</t>
  </si>
  <si>
    <t>German</t>
  </si>
  <si>
    <t>Greek</t>
  </si>
  <si>
    <t>Hungarian</t>
  </si>
  <si>
    <t>Italian</t>
  </si>
  <si>
    <t>Macedonian</t>
  </si>
  <si>
    <t>Maltese</t>
  </si>
  <si>
    <t>Mandarin</t>
  </si>
  <si>
    <t>Netherlandic</t>
  </si>
  <si>
    <t>Polish</t>
  </si>
  <si>
    <t>Russian</t>
  </si>
  <si>
    <t>Serbian</t>
  </si>
  <si>
    <t>Spanish</t>
  </si>
  <si>
    <t>Turkish</t>
  </si>
  <si>
    <t>Ukrainian</t>
  </si>
  <si>
    <t>Vietnamese</t>
  </si>
  <si>
    <t>Other</t>
  </si>
  <si>
    <t>Indigenous</t>
  </si>
  <si>
    <t>Non-Indigenous</t>
  </si>
  <si>
    <t>Has a Carer</t>
  </si>
  <si>
    <t>Has no Carer</t>
  </si>
  <si>
    <t>Lives alone</t>
  </si>
  <si>
    <t>Lives with family</t>
  </si>
  <si>
    <t>Lives with others</t>
  </si>
  <si>
    <t>Private residence - owned/purchasing</t>
  </si>
  <si>
    <t>Private residence - private rental</t>
  </si>
  <si>
    <t>Private residence - public rental</t>
  </si>
  <si>
    <t>Independent living unit within a retirement village</t>
  </si>
  <si>
    <t>Boarding house/private hotel</t>
  </si>
  <si>
    <t>Institutional setting</t>
  </si>
  <si>
    <t>Public place/temporary shelter</t>
  </si>
  <si>
    <t>Private residence rented from Aboriginal Community</t>
  </si>
  <si>
    <t>Disability Support Pension</t>
  </si>
  <si>
    <t>Unemployment related benefits</t>
  </si>
  <si>
    <t>Self</t>
  </si>
  <si>
    <t>Family, significant other, friend</t>
  </si>
  <si>
    <t>Hospital</t>
  </si>
  <si>
    <t>Psychiatric/mental health service or facility</t>
  </si>
  <si>
    <t>Extended care/rehabilitation facility</t>
  </si>
  <si>
    <t>Palliative care facility/hospice</t>
  </si>
  <si>
    <t>Residential aged care facility</t>
  </si>
  <si>
    <t>Aboriginal health service</t>
  </si>
  <si>
    <t>Other medical/health service</t>
  </si>
  <si>
    <t>Other community-based service</t>
  </si>
  <si>
    <t>Law enforcement agency</t>
  </si>
  <si>
    <t>Allied Health Care (Centre)</t>
  </si>
  <si>
    <t>Allied Health Care (Home)</t>
  </si>
  <si>
    <t>Assessment</t>
  </si>
  <si>
    <t>Case Management</t>
  </si>
  <si>
    <t>Centre-Based Day Care</t>
  </si>
  <si>
    <t>Care Counselling Support</t>
  </si>
  <si>
    <t>Carer Counselling Support</t>
  </si>
  <si>
    <t>Domestic Assistance</t>
  </si>
  <si>
    <t>Formal Linen Service</t>
  </si>
  <si>
    <t>Aids for Reading</t>
  </si>
  <si>
    <t>Car Modifications</t>
  </si>
  <si>
    <t>Communication Aids</t>
  </si>
  <si>
    <t>Medical Care Aids</t>
  </si>
  <si>
    <t>Other Goods and Equipment</t>
  </si>
  <si>
    <t>Self Care Aids</t>
  </si>
  <si>
    <t>Support and Mobility Aids</t>
  </si>
  <si>
    <t>Home Maintenance</t>
  </si>
  <si>
    <t>Home Modification</t>
  </si>
  <si>
    <t>Meals (Centre)</t>
  </si>
  <si>
    <t>Meals (Home)</t>
  </si>
  <si>
    <t>Nursing Care (Centre)</t>
  </si>
  <si>
    <t>Nursing Care (Home)</t>
  </si>
  <si>
    <t>Other Food Services</t>
  </si>
  <si>
    <t>Personal Care</t>
  </si>
  <si>
    <t>Respite Care</t>
  </si>
  <si>
    <t>Social Support</t>
  </si>
  <si>
    <t>Transport</t>
  </si>
  <si>
    <t>Client Care Coordination</t>
  </si>
  <si>
    <t>Assistance Type</t>
  </si>
  <si>
    <t>Hours</t>
  </si>
  <si>
    <t>Deliveries</t>
  </si>
  <si>
    <t>Dollars</t>
  </si>
  <si>
    <t>Quantity</t>
  </si>
  <si>
    <t>Single Trips</t>
  </si>
  <si>
    <t>-</t>
  </si>
  <si>
    <t>. .</t>
  </si>
  <si>
    <t>65 - 69 </t>
  </si>
  <si>
    <t>0-64</t>
  </si>
  <si>
    <t>70+</t>
  </si>
  <si>
    <t>Services Received</t>
  </si>
  <si>
    <t>1</t>
  </si>
  <si>
    <t>2</t>
  </si>
  <si>
    <t>3</t>
  </si>
  <si>
    <t>4</t>
  </si>
  <si>
    <t>5</t>
  </si>
  <si>
    <t>6</t>
  </si>
  <si>
    <t>7</t>
  </si>
  <si>
    <t>8</t>
  </si>
  <si>
    <t>9</t>
  </si>
  <si>
    <t>10+</t>
  </si>
  <si>
    <t>13-52 </t>
  </si>
  <si>
    <t>53-208 </t>
  </si>
  <si>
    <t>209-365 </t>
  </si>
  <si>
    <t>Allied Health Care</t>
  </si>
  <si>
    <t>Counselling</t>
  </si>
  <si>
    <t>Nursing Care</t>
  </si>
  <si>
    <t>&lt; 13</t>
  </si>
  <si>
    <t>&gt; 365</t>
  </si>
  <si>
    <t>Goods and Equipment</t>
  </si>
  <si>
    <t>Items</t>
  </si>
  <si>
    <t>Access and use of HACC service delivery data is governed by a data access protocol agreed by the Commonwealth, States and Territories of Australia.  A copy of the protocol is available on the Department of Health and Ageing website at: http://www.health.gov.au/internet/main/publishing.nsf/Content/hacc-mds-protocol.htm</t>
  </si>
  <si>
    <t>continued onto next page</t>
  </si>
  <si>
    <r>
      <t xml:space="preserve">Average services received per instance of agency assistance </t>
    </r>
    <r>
      <rPr>
        <i/>
        <vertAlign val="superscript"/>
        <sz val="8"/>
        <rFont val="Arial"/>
        <family val="2"/>
      </rPr>
      <t>(4)</t>
    </r>
  </si>
  <si>
    <t>Meals</t>
  </si>
  <si>
    <t>Notes</t>
  </si>
  <si>
    <t>Collection Period</t>
  </si>
  <si>
    <t>Vic</t>
  </si>
  <si>
    <t>Qld</t>
  </si>
  <si>
    <t>Tas</t>
  </si>
  <si>
    <t>Australia</t>
  </si>
  <si>
    <t>Per cent</t>
  </si>
  <si>
    <t>July Quarter</t>
  </si>
  <si>
    <t>Oct. Quarter</t>
  </si>
  <si>
    <t>Jan. Quarter</t>
  </si>
  <si>
    <t>April Quarter</t>
  </si>
  <si>
    <t>1.     Source: HACC MDS National Data Repository.</t>
  </si>
  <si>
    <t xml:space="preserve">        for a given collection period.  Financial year participation rates reflect participation based on the revised aggregated </t>
  </si>
  <si>
    <t>3.     State/Territory refers to the location of service providers.</t>
  </si>
  <si>
    <t>Number of clients</t>
  </si>
  <si>
    <t>Main reason for cessation of services</t>
  </si>
  <si>
    <t>Care recipient moved to other institutional setting</t>
  </si>
  <si>
    <t>Care recipient moved to other community-based service</t>
  </si>
  <si>
    <t>Care recipient moved out of area</t>
  </si>
  <si>
    <t>Care recipient terminated service</t>
  </si>
  <si>
    <t>Total</t>
  </si>
  <si>
    <t>Client no longer needs assistance-improved status</t>
  </si>
  <si>
    <t>Home Maintenance refers to assistance with the maintenance and repair of the person’s home, garden or yard to keep their home in a safe and habitable condition.</t>
  </si>
  <si>
    <t>Meals refer to those meals which are prepared and delivered to the client at Home, and meals provided at a Centre (or other setting). It does not include meals prepared in the client’s home.</t>
  </si>
  <si>
    <t>Nursing care is defined as health care provided to a client by a registered or enrolled nurse.  Nursing care can be delivered in the client’s home or in a centre or other location.</t>
  </si>
  <si>
    <t>Goods and equipment</t>
  </si>
  <si>
    <t>Goods and equipment may be provided by an agency by lending or purchasing an item to help their client. These goods and equipment items include self care aids, support and mobility aids, communication aids, aids for reading, medical care aids, car modifications and other goods and equipment.</t>
  </si>
  <si>
    <t>Social Support refers to assistance provided by a companion (paid worker or volunteer), either within the home environment or while accessing community services, which is primarily directed towards meeting the person’s need for social contact and/or accompaniment in order to participate in community life.  Social support includes friendly visiting.</t>
  </si>
  <si>
    <t>Client no longer needs assistance from agency-improved status</t>
  </si>
  <si>
    <t>Client`s needs have not changed but agency cannot or will no longer provide assistance</t>
  </si>
  <si>
    <t>Care recipient moved to residential aged care</t>
  </si>
  <si>
    <t>Other reason</t>
  </si>
  <si>
    <t>Remoteness</t>
  </si>
  <si>
    <t>Major City</t>
  </si>
  <si>
    <t>Inner Regional</t>
  </si>
  <si>
    <t>Outer Regional</t>
  </si>
  <si>
    <t>Remote</t>
  </si>
  <si>
    <t>Very Remote</t>
  </si>
  <si>
    <t>HACC clients (Per cent of total population)</t>
  </si>
  <si>
    <t>Age in Years</t>
  </si>
  <si>
    <t>Per Cent</t>
  </si>
  <si>
    <t>50-54</t>
  </si>
  <si>
    <t>65-69</t>
  </si>
  <si>
    <t>2. State/Territory refers to the location of clients.</t>
  </si>
  <si>
    <t>2. Country of birth classification is based on the ABS Standard Australian Classification of Countries (ABS catalogue number 1269.0).</t>
  </si>
  <si>
    <t>3. State/Territory refers to the location of service providers.</t>
  </si>
  <si>
    <t>Country of Birth</t>
  </si>
  <si>
    <t>Language</t>
  </si>
  <si>
    <t>Languages Other than English</t>
  </si>
  <si>
    <t>2. Language classification is based on the ABS Australian Standard Classification of Languages (ABS catalogue number 1267.0).</t>
  </si>
  <si>
    <t>Not stated</t>
  </si>
  <si>
    <t>4. State/Territory refers to the location of service providers.</t>
  </si>
  <si>
    <t>2. State/Territory refers to the location of service providers.</t>
  </si>
  <si>
    <t>50+ years</t>
  </si>
  <si>
    <t>70+ years</t>
  </si>
  <si>
    <t>Receives a pension</t>
  </si>
  <si>
    <t>Short term crisis or transitional accommodation</t>
  </si>
  <si>
    <t>Supported accomodation facility</t>
  </si>
  <si>
    <t>Government Pension or Benefit Status</t>
  </si>
  <si>
    <t>Source of referral</t>
  </si>
  <si>
    <t>Services received</t>
  </si>
  <si>
    <t>Age group (years)</t>
  </si>
  <si>
    <t>Assistance type</t>
  </si>
  <si>
    <t>Number of Assistance Types received</t>
  </si>
  <si>
    <t>6. HACC Target Population is estimated by applying the proportion of people in households with a moderate, severe,</t>
  </si>
  <si>
    <t xml:space="preserve">    by SLA (ABS catalogue number 3222.0).</t>
  </si>
  <si>
    <t>8. HACC Target Population is estimated by applying the proportion of people in households with a moderate, severe,</t>
  </si>
  <si>
    <t>Services received within very remote areas per 1000 HACC target population</t>
  </si>
  <si>
    <t>Speaks mainly English at home</t>
  </si>
  <si>
    <t>95+</t>
  </si>
  <si>
    <t>90-94</t>
  </si>
  <si>
    <t>85-89</t>
  </si>
  <si>
    <t>Aged Care Assessment Team</t>
  </si>
  <si>
    <t>Community nursing or health service</t>
  </si>
  <si>
    <t>GP/medical practitioner-community based</t>
  </si>
  <si>
    <t xml:space="preserve">    or profound disability as reported in the ABS 2003 Survey of Disability, Ageing and Carers to ABS Population Projections</t>
  </si>
  <si>
    <t>5. Case Management &amp; Planning includes the assistance types Case Management and Client Care Co-ordination.</t>
  </si>
  <si>
    <t>4. Instances of agency assistance represent the number of distinct clients that received each assistance type on an agency by agency basis.  This results in some duplication in cases where a client received the same type of assistance from more than one agency.</t>
  </si>
  <si>
    <t>Per cent (excluding Not Stated)</t>
  </si>
  <si>
    <t>Per cent (excluding Not stated)</t>
  </si>
  <si>
    <t>3. Only the top 20 Languages other than English have been listed, based on National totals.</t>
  </si>
  <si>
    <t>Per Cent (excluding Not stated)</t>
  </si>
  <si>
    <r>
      <t>Per cent</t>
    </r>
    <r>
      <rPr>
        <i/>
        <sz val="8"/>
        <rFont val="Arial"/>
        <family val="2"/>
      </rPr>
      <t xml:space="preserve"> / hours</t>
    </r>
  </si>
  <si>
    <t>All HACC clients aged 50 years and over proportion of responses unknown ('nil' or 'not stated')</t>
  </si>
  <si>
    <t>Gender</t>
  </si>
  <si>
    <t>Language Spoken at Home</t>
  </si>
  <si>
    <t>Pension Status</t>
  </si>
  <si>
    <t>Carer status</t>
  </si>
  <si>
    <t xml:space="preserve">    as the focus of the item is on the existence of informal arrangements with family members, friends and neighbours.</t>
  </si>
  <si>
    <t>Care Recipient Carer Availability</t>
  </si>
  <si>
    <t xml:space="preserve">2.     Agency quarterly participation rates are calculated as the percentage of registered HACC agencies that transmitted data </t>
  </si>
  <si>
    <t xml:space="preserve">        quarterly extracts and are calculated by averaging the quarterly submission rates.</t>
  </si>
  <si>
    <t>Distribution of Australian population across remoteness areas, ABS 2006 Census (per cent)</t>
  </si>
  <si>
    <t>2. Remoteness indicator source:  ABS Australian Standard Geographical Classification Remoteness Structure (ABS catalogue number 1216.0).  Data are classified according to</t>
  </si>
  <si>
    <t xml:space="preserve">    an index of remoteness which rates each Census District based on the number and size of towns, and the distance to major towns and urban centres.</t>
  </si>
  <si>
    <t>3. If a client has a paid carer or a formally arranged volunteer carer, the carer status is recorded as "has no carer"</t>
  </si>
  <si>
    <t>Aged Pension</t>
  </si>
  <si>
    <t>Other Government pension or benefit</t>
  </si>
  <si>
    <t>No Government pension or benefit</t>
  </si>
  <si>
    <t>Veterans` Affairs Pension</t>
  </si>
  <si>
    <t>Carer Payment</t>
  </si>
  <si>
    <t>Client deceased</t>
  </si>
  <si>
    <t>5. Counselling includes Care Counselling Support and Carer Counselling Support.</t>
  </si>
  <si>
    <t>4. Nursing care includes Nursing Care received at Home and at Centre.</t>
  </si>
  <si>
    <t>3. Allied health includes Allied Health Care received at Home and at Centre.</t>
  </si>
  <si>
    <t>General Inquiries</t>
  </si>
  <si>
    <t>Please direct any queries regarding information presented in this publication to:</t>
  </si>
  <si>
    <t>The National HACC MDS Data Custodian</t>
  </si>
  <si>
    <t>Australian Government Department of Health and Ageing</t>
  </si>
  <si>
    <t>GPO Box 9848</t>
  </si>
  <si>
    <t>CANBERRA  ACT  2601</t>
  </si>
  <si>
    <t>An appropriate citation</t>
  </si>
  <si>
    <t>Data Access and Use</t>
  </si>
  <si>
    <t>A1</t>
  </si>
  <si>
    <t>A2</t>
  </si>
  <si>
    <t>A3</t>
  </si>
  <si>
    <t>A4</t>
  </si>
  <si>
    <t>A5</t>
  </si>
  <si>
    <t>profiles of HACC client groups e.g. differences in age, geographic distribution and need for assistance profiles; and</t>
  </si>
  <si>
    <t>A client that receives HACC services because they care for frail or disabled persons.</t>
  </si>
  <si>
    <t>HACC service provider. An organisation providing HACC-funded services.  For the purpose of MDS reporting, a HACC agency is a HACC-funded organisation or organisational sub-unit that is responsible for the direct provision of HACC-funded assistance to clients.</t>
  </si>
  <si>
    <t>Transport refers to assistance with transportation either directly (e.g. a ride in a vehicle provided or driven by an agency worker or volunteer) or indirectly (e.g. taxi vouchers or subsidies), and is counted for each HACC client whether they are transported individually or in a group.  Transport is counted as the number of one-way trips.  For example, a trip from home to the shops is counted as one trip.  The return journey is another transport trip.</t>
  </si>
  <si>
    <t>Assessment refers to all assessment (and re-assessment) activities undertaken on behalf of the individual client. The extent and nature of assessment activities will vary from agency to agency, and across different agency types.  Not all assessment activities are necessarily undertaken face-to-face with the client.</t>
  </si>
  <si>
    <t>Cessation is when a client stops receiving assistance from a HACC service provider.  In many cases, HACC clients receive assistance from more than one HACC agency, and clients who ceased to receive assistance from a HACC agency may still be receiving HACC assistance from other HACC agencies.</t>
  </si>
  <si>
    <t>This assistance type covers a number of supportive services to help clients and carers deal with their situation, and is normally provided on a one-to-one basis. This service can be recorded as one of two assistance types based on the recipient of the counselling - either the care recipient (Care Counselling Support) or their carer (Carer Counselling Support).</t>
  </si>
  <si>
    <t>Domestic assistance is normally provided in the home, and includes services such as dishwashing, house cleaning, clothes washing, shopping (unaccompanied) and bill paying.</t>
  </si>
  <si>
    <t>Formal Linen service means that both the linen and the laundry services are provided to the client, and the cleaning of the linen is done elsewhere.</t>
  </si>
  <si>
    <t>Instance of Agency Assistance</t>
  </si>
  <si>
    <t>Home and Community Care Program.</t>
  </si>
  <si>
    <t>Home and Community Care</t>
  </si>
  <si>
    <t>One other consideration occurs around agency participation rates.  Although all agencies are required to report HACC MDS data, this is not achieved in practice.  The proportion of HACC agencies that submitted data for the year varies between jurisdictions and actual service levels may be higher than stated.  There is no evidence to support the assumption that non-reporting agencies are statistically similar to those that do report.</t>
  </si>
  <si>
    <t>Centre-based day care</t>
  </si>
  <si>
    <r>
      <t>TOTAL</t>
    </r>
    <r>
      <rPr>
        <i/>
        <sz val="8"/>
        <rFont val="Arial"/>
        <family val="2"/>
      </rPr>
      <t xml:space="preserve"> (excluding Not Stated)</t>
    </r>
  </si>
  <si>
    <r>
      <t>TOTAL</t>
    </r>
    <r>
      <rPr>
        <i/>
        <sz val="8"/>
        <rFont val="Arial"/>
        <family val="2"/>
      </rPr>
      <t xml:space="preserve"> (excluding invalid/unknown)</t>
    </r>
  </si>
  <si>
    <t>Per Cent (excluding Not Stated)</t>
  </si>
  <si>
    <r>
      <t>Distribution of Australian population by Gender, ABS 2006 Census (per cent)</t>
    </r>
    <r>
      <rPr>
        <b/>
        <vertAlign val="superscript"/>
        <sz val="8"/>
        <rFont val="Arial"/>
        <family val="2"/>
      </rPr>
      <t xml:space="preserve"> (3)</t>
    </r>
  </si>
  <si>
    <t>3. Population data source:  ABS Preliminary Population Projections by SLA 2007-2027 (unpublished).</t>
  </si>
  <si>
    <r>
      <t xml:space="preserve">TOTAL </t>
    </r>
    <r>
      <rPr>
        <i/>
        <sz val="8"/>
        <rFont val="Arial"/>
        <family val="2"/>
      </rPr>
      <t>(excluding Not Stated)</t>
    </r>
  </si>
  <si>
    <t>Centre-based day care refers to assistance provided to the client to attend/participate in group activities and is conducted in a centre-based setting. It includes group excursions/ activities conducted by centre staff but held away from the centre.</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</si>
  <si>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</si>
  <si>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</si>
  <si>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</si>
  <si>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</si>
  <si>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</si>
  <si>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</si>
  <si>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</si>
  <si>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</si>
  <si>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</si>
  <si>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</si>
  <si>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</si>
  <si>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</si>
  <si>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</si>
  <si>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</si>
  <si>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</si>
  <si>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</si>
  <si>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</si>
  <si>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</si>
  <si>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</si>
  <si>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</si>
  <si>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</si>
  <si>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</si>
  <si>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</si>
  <si>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 xml:space="preserve">   </t>
  </si>
  <si>
    <t>Description</t>
  </si>
  <si>
    <t>Introduction</t>
  </si>
  <si>
    <t>Services received within major cities per 1000 HACC target population in Major Cities</t>
  </si>
  <si>
    <t>Scope of the collection</t>
  </si>
  <si>
    <t>Any service delivered to an individual known client that involves HACC funding is within the scope of the HACC MDS collection. Services that do not involve HACC funding are not reported under the HACC MDS.</t>
  </si>
  <si>
    <t>Case management</t>
  </si>
  <si>
    <t>Client care coordination</t>
  </si>
  <si>
    <t>Domestic assistance</t>
  </si>
  <si>
    <t>Social support</t>
  </si>
  <si>
    <t>Personal care</t>
  </si>
  <si>
    <t>Nursing care</t>
  </si>
  <si>
    <t>Other food services</t>
  </si>
  <si>
    <t>Respite care</t>
  </si>
  <si>
    <t>Home maintenance</t>
  </si>
  <si>
    <t>Formal linen service</t>
  </si>
  <si>
    <t>Agency</t>
  </si>
  <si>
    <t>Allied health care</t>
  </si>
  <si>
    <t>Allied health consists of a wide range of specialist services, including podiatry, occupational therapy, physiotherapy, social work etc.</t>
  </si>
  <si>
    <t>Care Recipient</t>
  </si>
  <si>
    <t>A client that receives HACC services because they are frail or disabled.</t>
  </si>
  <si>
    <t>Carer</t>
  </si>
  <si>
    <t>Case management refers to the assistance received by a client with complex care needs from a formally identified agency worker. This person will coordinate planning and delivery of services from more than one agency.</t>
  </si>
  <si>
    <t>Cessation</t>
  </si>
  <si>
    <t>Living Arrangements</t>
  </si>
  <si>
    <t>unit</t>
  </si>
  <si>
    <t>Client care coordination refers to activities that relate to the coordination, planning, delivery and monitoring of services which are directly attributable to an individual client. It includes advocacy on the client’s behalf, and liaison with service providers to ensure that the client has access to the range of services required.</t>
  </si>
  <si>
    <t>Counselling/support, information and advocacy</t>
  </si>
  <si>
    <t>HACC Assistance Types</t>
  </si>
  <si>
    <t>Indigenous Status</t>
  </si>
  <si>
    <t>The types of service provided to HACC clients.</t>
  </si>
  <si>
    <t>HACC Program</t>
  </si>
  <si>
    <t>HACC Target Population</t>
  </si>
  <si>
    <t>The HACC Target Population is defined as persons living in the community who, in the absence of basic maintenance and support services are at risk of premature or inappropriate long term residential care, including older and frail persons, with moderate, severe or profound disabilities, younger persons with moderate, severe or profound disabilities, and the carers of these persons.</t>
  </si>
  <si>
    <t>Home modification</t>
  </si>
  <si>
    <t>Home modification refers to structural changes to the client’s home so they can continue to live and move safely about the house. It will often include the fitting of rails, ramps, alarms or other safety and mobility aids.</t>
  </si>
  <si>
    <t>Instance of Assistance is the measure used to determine numbers of clients by assistance type.  In many cases, a client will receive more than one type of assistance, from a single agency, or from more than one agency.  In such cases, “Instance of Assistance” refers to a unique combination of Client SLK, HACC agency and Assistance Type.</t>
  </si>
  <si>
    <t>Other food services mean any assistance provided during preparation/cooking of a meal at the client’s home. It also includes advice on nutrition, food storage or preparation. It does not cover the delivery of a meal prepared elsewhere.</t>
  </si>
  <si>
    <t>The linkage key is not a unique identifier and is designed for statistical purposes only.  For the purposes of record linkage there are three key sources of error with this type of linkage key:</t>
  </si>
  <si>
    <t>http://www.health.gov.au/internet/main/publishing.nsf/Content/hacc-annual-report-07-08.htm</t>
  </si>
  <si>
    <t>The linking of records of different individuals together;</t>
  </si>
  <si>
    <t xml:space="preserve">Not linking records of the same individual together; that is an individual has multiple SLKs.  This is caused through one or more of the components of the SLK being recorded differently in separate records (eg “Joseph” cf “Joe” or the use of an estimated date of birth by one agency and an exact date of birth by another); and </t>
  </si>
  <si>
    <t>Linking records containing substitute characters in the SLK.</t>
  </si>
  <si>
    <t>The HACC MDS SLK is derived by concatenating the “letters of name” (2nd, 3rd and 5th letters of the Family name/surname, and 2nd and 3rd letters of the first given name), “date of birth”, and “sex” to create a 14 character identifier.  There are also some instances where the SLK information may be unknown, and substitute characters are used instead.  Records with the same SLK are considered to be the same client.</t>
  </si>
  <si>
    <t>Multiple Client Records</t>
  </si>
  <si>
    <t>Where the date of birth indicates an age of 110 or more.</t>
  </si>
  <si>
    <t>Average quarterly 2009-10</t>
  </si>
  <si>
    <t>Client records are collected in the HACC MDS for each type of assistance a client receives from an agency.  Demographic data (eg. country of birth, main language spoken, Indigenous status) on the client is reported against each of these records.  In a number of instances the demographic information for a client can differ between records.  In collapsing multiple records down into an individual’s record, the current method uses the demographic information from the client’s most recent assessment.  This may cause demographic data to be lost, in cases where the last client record contains information of a poorer quality than from an earlier record.</t>
  </si>
  <si>
    <t>While the HACC MDS data are de-identified before transmission outside of the HACC agency, the records retain sufficient identifying information to allow quarterly records to be linked using a deterministic statistical linkage key (SLK).  This method protects the privacy of the individual while allowing individual’s records to be combined within the HACC MDS.</t>
  </si>
  <si>
    <t xml:space="preserve">Distinct Counts of Clients </t>
  </si>
  <si>
    <t>For the purposes of this Bulletin, “clients” refers to the number(s) of distinct client Statistical Linkage Keys (SLKs).</t>
  </si>
  <si>
    <t>When reporting by Assistance Type, clients (SLKs) can be counted more than once in those cases where a client received more than one type of assistance.</t>
  </si>
  <si>
    <t>Location Data</t>
  </si>
  <si>
    <t>Location information is reported based on the agency location, not the client residential location.</t>
  </si>
  <si>
    <t>Age</t>
  </si>
  <si>
    <t>5. Percentages represent the proportion of distinct HACC clients that accessed that particular assistance type.</t>
  </si>
  <si>
    <t>Where the date of birth is 01-Jan-1900 or 01-jan-1901 (considered unknown)</t>
  </si>
  <si>
    <t>Functional Status</t>
  </si>
  <si>
    <t>Where the Carer date of birth has replaced the Care Recipient date of birth</t>
  </si>
  <si>
    <t>4. Refer to Glossary for definitions of HACC assistance types.</t>
  </si>
  <si>
    <t>3. Refer to Glossary for definitions of HACC assistance types.</t>
  </si>
  <si>
    <t>2. Population data source:  ABS Preliminary Population Projections by SLA 2007-2027 (unpublished).</t>
  </si>
  <si>
    <t>3. Previous reporting has not included cessations where the reason for cessation was Not stated.  Consequently, these results are not comparable with results from previous years.</t>
  </si>
  <si>
    <t>Has no carer</t>
  </si>
  <si>
    <t>Not Stated</t>
  </si>
  <si>
    <t>Average quarterly 2010-11</t>
  </si>
  <si>
    <t>1. The proportion of HACC funded agencies that submitted HACC MDS data for 2010-11 differed across jurisdictions, and ranged from 94 per</t>
  </si>
  <si>
    <t>Table A2: HACC clients, remoteness by State/Territory, 2010-11</t>
  </si>
  <si>
    <t>Table A3: HACC clients, age by State/Territory, 2010-11</t>
  </si>
  <si>
    <t>1. The proportion of HACC funded agencies that submitted HACC MDS data 2010-11 differed across jurisdictions and ranged from 94% - 100%.</t>
  </si>
  <si>
    <t xml:space="preserve">    Based on Series B (medium scenario), for year 2011.</t>
  </si>
  <si>
    <t>Table A4: HACC Clients, sex by State/Territory 2010-11</t>
  </si>
  <si>
    <t>Table A5: HACC clients, country of birth by State/Territory, 2010-11</t>
  </si>
  <si>
    <t>Balance - Other languages</t>
  </si>
  <si>
    <t>Not Specified</t>
  </si>
  <si>
    <t>Table A6: HACC clients, main language spoken at home by State/Territory, 2010-11</t>
  </si>
  <si>
    <t>Table A7 HACC clients, Indigenous status by State/Territory, 2010-11</t>
  </si>
  <si>
    <t>Table A9: HACC clients, carer status by State/Territory, 2010-11</t>
  </si>
  <si>
    <t>Table A10: HACC clients, living arrangements by State/Territory, 2010-11</t>
  </si>
  <si>
    <t>Table A11: HACC clients, accommodation setting by State/Territory, 2010-11</t>
  </si>
  <si>
    <t>Table A12: HACC clients, Government pension or benefit status by State/Territory, 2010-11</t>
  </si>
  <si>
    <t>Table A13: HACC clients, source of referral by State/Territory, 2010-11</t>
  </si>
  <si>
    <t>Table A16: HACC services received, assistance type by State/Territory, 2010-11</t>
  </si>
  <si>
    <t>Table A14: HACC clients, cessation of services by State/Territory, 2010-11</t>
  </si>
  <si>
    <t>Table A17: Average HACC services received per client per instance of agency assistance, by assistance type and State/Territory, 2010-11</t>
  </si>
  <si>
    <t>Table A18: HACC clients, assistance type by age, 2010-11</t>
  </si>
  <si>
    <t>Table A19: HACC services received, assistance type by age, 2010-11</t>
  </si>
  <si>
    <t>Table A20: Average HACC services received, assistance type by age, 2010-11</t>
  </si>
  <si>
    <t>Table A21: HACC clients, number of assistance types received by State/Territory, 2010-11</t>
  </si>
  <si>
    <r>
      <t>Allied Health Care</t>
    </r>
    <r>
      <rPr>
        <vertAlign val="superscript"/>
        <sz val="8"/>
        <rFont val="Arial"/>
        <family val="2"/>
      </rPr>
      <t>(3)</t>
    </r>
  </si>
  <si>
    <r>
      <t>Nursing Care</t>
    </r>
    <r>
      <rPr>
        <vertAlign val="superscript"/>
        <sz val="8"/>
        <rFont val="Arial"/>
        <family val="2"/>
      </rPr>
      <t>(4)</t>
    </r>
  </si>
  <si>
    <t>Table A22: HACC clients, assistance type by hours of service received, 2010-11</t>
  </si>
  <si>
    <t>Table A24: HACC services received within major cities, assistance type by State/Territory, 2010-11 (per 1,000 HACC Target Population)</t>
  </si>
  <si>
    <t>Table A23: HACC services received, assistance type by State/Territory, 2010-11 (per 1,000 HACC Target Population)</t>
  </si>
  <si>
    <t>Table A28: HACC services received within very remote areas, assistance type by State/Territory, 2010-11 (per 1,000 HACC Target Population)</t>
  </si>
  <si>
    <t>Table A27: HACC services received within remote areas, assistance type by State/Territory, 2010-11 (per 1,000 HACC Target Population)</t>
  </si>
  <si>
    <t>Table A26: HACC services received within outer regional areas, assistance type by State/Territory, 2010-11 (per 1,000 HACC Target Population)</t>
  </si>
  <si>
    <t>Table A25: HACC services received within inner regional areas, assistance type by State/Territory, 2010-11 (per 1,000 HACC Target Population)</t>
  </si>
  <si>
    <t>1. The proportion of HACC funded agencies that submitted HACC MDS data 2010-11 differed across jurisdictions and ranged from 94% - 100%.  Actual client cessations will be higher than those reported here.</t>
  </si>
  <si>
    <t>Improvements of data quality and comprehensiveness is an ongoing and integral part of the data collection process. The HACC Data Reform Working Group (2003-2010) and the Aged and Community Care Data Transfer Working Group (from 2010) have contributed to improvements in the data collection. MDS Version 2 was introduced after a comprehensive evaluation and consultation process with State and Territory stakeholders and the collection of MDS Version 2 commenced from 1 January 2006. During 2005-06 and 2006-07 data was provided in both Version 1 and Version 2 formats.  This report is the fourth full year of collection using version 2 only and is based on the revised final data extracts approved by the Aged and Community Care Data Transfer Working Group for the 2010-11 financial year.</t>
  </si>
  <si>
    <r>
      <t xml:space="preserve">Agencies are required to report HACC MDS data quarterly.  During 2010-11 there was an average of 97% of agencies reporting data each quarter (Table A1). </t>
    </r>
    <r>
      <rPr>
        <sz val="10"/>
        <color indexed="8"/>
        <rFont val="Arial"/>
        <family val="2"/>
      </rPr>
      <t>Given that not all agencies reported data in 2010-11, the figures in the Bulletin cannot be read as exact counts.</t>
    </r>
  </si>
  <si>
    <r>
      <t xml:space="preserve">Australian Government Department of Health and Ageing 2012, </t>
    </r>
    <r>
      <rPr>
        <i/>
        <sz val="10"/>
        <rFont val="Arial"/>
        <family val="2"/>
      </rPr>
      <t>Home and Community Care Program Minimum Data Set 2010-11 Annual Bulletin</t>
    </r>
    <r>
      <rPr>
        <sz val="10"/>
        <rFont val="Arial"/>
        <family val="2"/>
      </rPr>
      <t>, Australian Government Department of Health and Ageing, Canberra.</t>
    </r>
  </si>
  <si>
    <t>HACC MDS agency participation rates by State/Territory, 2010-11</t>
  </si>
  <si>
    <t>HACC clients, remoteness by State/Territory, 2010-11</t>
  </si>
  <si>
    <t>HACC clients, age by State/Territory, 2010-11</t>
  </si>
  <si>
    <t>HACC clients, sex by State/Territory, 2010-11</t>
  </si>
  <si>
    <t>HACC clients, country of birth by State/Territory, 2010-11</t>
  </si>
  <si>
    <t>HACC clients, main language spoken at home by State/Territory, 2010-11</t>
  </si>
  <si>
    <t>HACC clients, Indigenous status, by State/Territory, 2010-11</t>
  </si>
  <si>
    <t>Indigenous HACC clients, comparative characteristics by State/Territory, 2010-11</t>
  </si>
  <si>
    <t>HACC clients, carer status by State/Territory, 2010-11</t>
  </si>
  <si>
    <t>HACC clients, living arrangements by State/Territory, 2010-11</t>
  </si>
  <si>
    <t>HACC clients, accommodation setting by State/Territory, 2010-11</t>
  </si>
  <si>
    <t>HACC clients, Government pension or benefit status by State/Territory, 2010-11</t>
  </si>
  <si>
    <t>HACC clients, source of referral by State/Territory, 2010-11</t>
  </si>
  <si>
    <t>HACC clients, cessation of services by State/Territory, 2010-11</t>
  </si>
  <si>
    <t>HACC instances of assistance, assistance type by State/Territory, 2010-11</t>
  </si>
  <si>
    <t>HACC services received, assistance type by State/Territory, 2010-11</t>
  </si>
  <si>
    <t>Average HACC services received per client per instance of agency assistance, by assistance type and State/Territory, 2010-11</t>
  </si>
  <si>
    <t>HACC clients, assistance type by age, 2010-11</t>
  </si>
  <si>
    <t>HACC services received, assistance type by age, 2010-11</t>
  </si>
  <si>
    <t>Average HACC services received, assistance type by age, 2010-11</t>
  </si>
  <si>
    <t>HACC clients, number of assistance types received by State/Territory, 2010-11</t>
  </si>
  <si>
    <t>HACC clients, assistance type by hours of service received, 2010-11</t>
  </si>
  <si>
    <t>HACC services received, assistance type by State/Territory, 2010-11 (per 1,000 HACC Target Population)</t>
  </si>
  <si>
    <t>HACC services received within major cities, assistance type by State/Territory, 2010-11 (per 1,000 HACC Target Population)</t>
  </si>
  <si>
    <t>HACC services received within inner regional areas, assistance type by State/Territory, 2010-11 (per 1,000 HACC Target Population)</t>
  </si>
  <si>
    <t>HACC services received within outer regional areas, assistance type by State/Territory, 2010-11 (per 1,000 HACC Target Population)</t>
  </si>
  <si>
    <t>HACC services received within remote areas, assistance type by State/Territory, 2010-11 (per 1,000 HACC Target Population)</t>
  </si>
  <si>
    <t>HACC services received within very remote areas, assistance type by State/Territory, 2010-11 (per 1,000 HACC Target Population)</t>
  </si>
  <si>
    <t>In a small number of cases, a client may receive services in more than one jurisdiction.  In such cases, the client will be reported against one jurisdiction only.</t>
  </si>
  <si>
    <t>Age is calculated as at 30 June 2011.</t>
  </si>
  <si>
    <t>During the 2010-11 collection period, complete functional status data were collected for just under half of HACC clients (45.0%).  Data on functional status needs to be further assessed before inclusion.</t>
  </si>
  <si>
    <t>Where the date of birth is after 30-jun-2011.</t>
  </si>
  <si>
    <t>A client's date of birth is considered unknown or invalid in the following cases:</t>
  </si>
  <si>
    <t>Active HACC agencies at 30 June 2011</t>
  </si>
  <si>
    <t>3. Clients with invalid location (e.g. very remote in Victoria) have been have been added to the 'Not Stated' category, with the exception of Inner Regional in</t>
  </si>
  <si>
    <t xml:space="preserve">    the ACT, which has been added to Major Cities.</t>
  </si>
  <si>
    <t>&lt; 5</t>
  </si>
  <si>
    <t>nr</t>
  </si>
  <si>
    <t>&lt; 5 - results have been masked to decrease risk of identification of individuals.</t>
  </si>
  <si>
    <t>nr - not reported</t>
  </si>
  <si>
    <t>Table A15: HACC instances of agency assistance, assistance type by State/Territory, 2010-11</t>
  </si>
  <si>
    <t>Table A15 (continued). HACC instances of agency assistance, assistance type by State/Territory, 2010-11</t>
  </si>
  <si>
    <r>
      <t>Per Cent of Distinct Clients</t>
    </r>
    <r>
      <rPr>
        <i/>
        <vertAlign val="superscript"/>
        <sz val="8"/>
        <rFont val="Arial"/>
        <family val="2"/>
      </rPr>
      <t xml:space="preserve"> (5)</t>
    </r>
  </si>
  <si>
    <t xml:space="preserve">4. Average services received per client are calculated by dividing the Services received (Table A16) by Instances of agency assistance (Table A15).  In cases where </t>
  </si>
  <si>
    <t xml:space="preserve">    amounts less than 5 are reported in Tables A15 or Table A16, the result is reported as "-" (nil or rounded to zero).</t>
  </si>
  <si>
    <r>
      <t>Per cent</t>
    </r>
    <r>
      <rPr>
        <i/>
        <vertAlign val="superscript"/>
        <sz val="8"/>
        <rFont val="Arial"/>
        <family val="2"/>
      </rPr>
      <t xml:space="preserve"> (6)</t>
    </r>
  </si>
  <si>
    <t>6. Percentages calculated as a proportion of the row total.</t>
  </si>
  <si>
    <t>2010-11 HACC Annual Bulletin - Guide to Data Tables</t>
  </si>
  <si>
    <r>
      <t xml:space="preserve">Language </t>
    </r>
    <r>
      <rPr>
        <b/>
        <vertAlign val="superscript"/>
        <sz val="8"/>
        <rFont val="Arial"/>
        <family val="2"/>
      </rPr>
      <t>(5)</t>
    </r>
  </si>
  <si>
    <t>6. Per Cent calculated as a proportion of Other, excluding English and Not Stated</t>
  </si>
  <si>
    <t>6. Data presented in this table are shown as percentages of all clients with known Remoteness.  Clients whose Remoteness Category is Not Stated have been</t>
  </si>
  <si>
    <t xml:space="preserve">    excluded from the denominator.</t>
  </si>
  <si>
    <t>3. Data presented in this table are shown as percentages of all clients with known Living Arrangements.  Clients whose Living Arrangements are Not Stated</t>
  </si>
  <si>
    <t>4. Data presented in this table are shown as percentages of all clients with known Age.  Clients whose Date of Birth is Not Stated or Invalid have been</t>
  </si>
  <si>
    <t>4. Data presented in this table are shown as percentages of all clients with known Sex.  Clients whose Sex is Not Stated have been</t>
  </si>
  <si>
    <t>4. Data presented in this table are shown as percentages of all clients with known Country of Birth.  Clients whose Country of Birth is Not Stated have been</t>
  </si>
  <si>
    <t>5. Data presented in this table are shown as percentages of all clients with known Main Language Spoken at Home.  Clients whose Main Language Spoken at Home</t>
  </si>
  <si>
    <t xml:space="preserve">     is Not Stated have been excluded from the denominator.</t>
  </si>
  <si>
    <t>3. Data presented in this table are shown as percentages of all clients with known Indigenous Status.  Clients whose Indigenous Status is Not Stated have been</t>
  </si>
  <si>
    <t>4. Data presented in this table are shown as percentages of all clients with known values.  Clients whose values are Not Stated have been</t>
  </si>
  <si>
    <t>3. Data presented in this table are shown as percentages of all clients with known Accommodation Setting.  Clients whose Accommodation Setting is Not Stated</t>
  </si>
  <si>
    <t>3. Data presented in this table are shown as percentages of all clients with known Government Pension Benefit Status.  Clients whose Governement Pension</t>
  </si>
  <si>
    <t xml:space="preserve">    Benefit Status is Not Stated have been excluded from the denominator.</t>
  </si>
  <si>
    <t>3. Data presented in this table are shown as percentages of all clients with known Source of Referral.  Clients whose Source of Referral is Not Stated</t>
  </si>
  <si>
    <t>5. Data presented in this table are shown as percentages of all clients with known Main Reason for Cessation.  Clients whose Main Reason for Cessation is Not Stated</t>
  </si>
  <si>
    <t>This is the tenth edition of the Home and Community Care Minimum Data Set (HACC MDS) Annual Bulletin.  The purpose of this Bulletin is to make the statistics collected on clients that received HACC services in 2010-11 publicly available.  Following the introduction of the HACC Annual Report, which contains textual analysis of the HACC Program, this is the third HACC MDS Annual Bulletin that does not contain an Executive Summary or textual analysis.  The HACC Annual Report can be found on the Department of Health and Ageing's website</t>
  </si>
  <si>
    <t>Result is less than 5 and has been suppressed</t>
  </si>
  <si>
    <t>Not reported</t>
  </si>
  <si>
    <t>&lt; 5  results have been masked to decrease risk of identification of individuals.</t>
  </si>
  <si>
    <t>nr    not reported</t>
  </si>
  <si>
    <t>-      nil or rounded to zero</t>
  </si>
  <si>
    <t>&lt; 5   results have been masked to decrease risk of identification of individuals.</t>
  </si>
  <si>
    <t>nr     not reported</t>
  </si>
  <si>
    <t>-       nil or rounded to zero</t>
  </si>
  <si>
    <t xml:space="preserve">    assistance from one HACC agency may still be receiving HACC assistance from other HACC agencies, and/or may have ceased receiving assistance from more than one HACC agency.  In some cases, a</t>
  </si>
  <si>
    <t xml:space="preserve">    client may have ceased receiving services from multiple agencies with different reasons for cessation.  In such cases, the client will be counted once for each reason.  In a small number of cases, a client may</t>
  </si>
  <si>
    <t>4. Numbers of Cessations reports distinct clients, on an agency by agency basis.  In some cases, HACC clients receive assistance from more than one HACC agency, and clients who ceased to receive</t>
  </si>
  <si>
    <t xml:space="preserve">    may be greater than the Australian total.</t>
  </si>
  <si>
    <t xml:space="preserve">    have ceased receiving services from agencies in different jurisdictions.  In these cases, the client will be counted once for each jurisdiction, and once for Australia.  Due to this, the sum of the jurisdictions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</si>
</sst>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_-* #,##0.0_-;\-* #,##0.0_-;_-* &quot;-&quot;??_-;_-@_-"/>
    <numFmt numFmtId="167" formatCode="0.0%"/>
    <numFmt numFmtId="168" formatCode="#,##0.000"/>
  </numFmts>
  <fonts count="35" x14ac:knownFonts="1">
    <font>
      <sz val="10"/>
      <name val="Arial"/>
    </font>
    <font>
      <sz val="10"/>
      <name val="Arial"/>
    </font>
    <font>
      <sz val="8"/>
      <name val="Arial"/>
    </font>
    <font>
      <b/>
      <sz val="8"/>
      <name val="Arial"/>
    </font>
    <font>
      <sz val="8"/>
      <name val="Arial"/>
      <family val="2"/>
    </font>
    <font>
      <sz val="10"/>
      <name val="Arial"/>
    </font>
    <font>
      <b/>
      <sz val="10"/>
      <name val="Book Antiqua"/>
      <family val="1"/>
    </font>
    <font>
      <b/>
      <sz val="8"/>
      <name val="Arial"/>
      <family val="2"/>
    </font>
    <font>
      <sz val="10"/>
      <name val="Arial"/>
    </font>
    <font>
      <sz val="10"/>
      <name val="Arial"/>
      <family val="2"/>
    </font>
    <font>
      <i/>
      <sz val="8"/>
      <name val="Arial"/>
      <family val="2"/>
    </font>
    <font>
      <i/>
      <sz val="8"/>
      <name val="Arial"/>
    </font>
    <font>
      <sz val="7"/>
      <name val="Arial"/>
      <family val="2"/>
    </font>
    <font>
      <sz val="8"/>
      <color indexed="10"/>
      <name val="Arial"/>
    </font>
    <font>
      <b/>
      <i/>
      <sz val="8"/>
      <name val="Arial"/>
      <family val="2"/>
    </font>
    <font>
      <u/>
      <sz val="10"/>
      <color indexed="12"/>
      <name val="Arial"/>
    </font>
    <font>
      <sz val="10"/>
      <color indexed="10"/>
      <name val="Arial"/>
    </font>
    <font>
      <sz val="11"/>
      <name val="Arial"/>
      <family val="2"/>
    </font>
    <font>
      <b/>
      <sz val="10"/>
      <name val="Arial"/>
      <family val="2"/>
    </font>
    <font>
      <sz val="11"/>
      <name val="Book Antiqua"/>
      <family val="1"/>
    </font>
    <font>
      <b/>
      <sz val="14"/>
      <name val="Arial"/>
      <family val="2"/>
    </font>
    <font>
      <b/>
      <sz val="18"/>
      <name val="Arial"/>
      <family val="2"/>
    </font>
    <font>
      <i/>
      <sz val="10"/>
      <name val="Arial"/>
      <family val="2"/>
    </font>
    <font>
      <sz val="10"/>
      <color indexed="8"/>
      <name val="Arial"/>
      <family val="2"/>
    </font>
    <font>
      <b/>
      <sz val="14"/>
      <color indexed="8"/>
      <name val="Arial"/>
      <family val="2"/>
    </font>
    <font>
      <b/>
      <sz val="16"/>
      <name val="Arial"/>
      <family val="2"/>
    </font>
    <font>
      <b/>
      <vertAlign val="superscript"/>
      <sz val="8"/>
      <name val="Arial"/>
      <family val="2"/>
    </font>
    <font>
      <sz val="8"/>
      <color indexed="8"/>
      <name val="Tahoma"/>
      <family val="2"/>
    </font>
    <font>
      <b/>
      <sz val="12"/>
      <name val="Arial"/>
      <family val="2"/>
    </font>
    <font>
      <b/>
      <sz val="24"/>
      <name val="Arial"/>
      <family val="2"/>
    </font>
    <font>
      <sz val="12"/>
      <name val="Arial"/>
      <family val="2"/>
    </font>
    <font>
      <sz val="9"/>
      <name val="Arial"/>
      <family val="2"/>
    </font>
    <font>
      <i/>
      <vertAlign val="superscript"/>
      <sz val="8"/>
      <name val="Arial"/>
      <family val="2"/>
    </font>
    <font>
      <b/>
      <sz val="11"/>
      <name val="Book Antiqua"/>
      <family val="1"/>
    </font>
    <font>
      <vertAlign val="superscript"/>
      <sz val="8"/>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top style="thin">
        <color indexed="64"/>
      </top>
      <bottom/>
      <diagonal/>
    </border>
    <border>
      <left style="thin">
        <color indexed="22"/>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5" fillId="0" borderId="0" applyNumberFormat="0" applyFill="0" applyBorder="0" applyAlignment="0" applyProtection="0">
      <alignment vertical="top"/>
      <protection locked="0"/>
    </xf>
    <xf numFmtId="0" fontId="5" fillId="0" borderId="0"/>
    <xf numFmtId="0" fontId="1" fillId="0" borderId="0"/>
    <xf numFmtId="0" fontId="1" fillId="0" borderId="0"/>
    <xf numFmtId="9" fontId="1" fillId="0" borderId="0" applyFont="0" applyFill="0" applyBorder="0" applyAlignment="0" applyProtection="0"/>
  </cellStyleXfs>
  <cellXfs count="349">
    <xf numFmtId="0" fontId="0" fillId="0" borderId="0" xfId="0"/>
    <xf numFmtId="0" fontId="0" fillId="0" borderId="0" xfId="3" applyFont="1" applyAlignment="1">
      <alignment horizontal="right"/>
    </xf>
    <xf numFmtId="0" fontId="5" fillId="0" borderId="0" xfId="3" applyFont="1"/>
    <xf numFmtId="0" fontId="5" fillId="0" borderId="0" xfId="3" applyFont="1" applyAlignment="1">
      <alignment horizontal="right"/>
    </xf>
    <xf numFmtId="3" fontId="0" fillId="0" borderId="0" xfId="3" applyNumberFormat="1" applyFont="1"/>
    <xf numFmtId="3" fontId="2" fillId="0" borderId="0" xfId="3" applyNumberFormat="1" applyFont="1" applyAlignment="1">
      <alignment horizontal="right"/>
    </xf>
    <xf numFmtId="0" fontId="7" fillId="0" borderId="0" xfId="3" applyFont="1" applyAlignment="1">
      <alignment horizontal="right"/>
    </xf>
    <xf numFmtId="0" fontId="6" fillId="0" borderId="0" xfId="3" applyFont="1" applyAlignment="1">
      <alignment horizontal="left"/>
    </xf>
    <xf numFmtId="3" fontId="2" fillId="0" borderId="1" xfId="3" applyNumberFormat="1" applyFont="1" applyFill="1" applyBorder="1" applyAlignment="1">
      <alignment horizontal="right" vertical="center" wrapText="1"/>
    </xf>
    <xf numFmtId="3" fontId="4" fillId="0" borderId="1" xfId="3" applyNumberFormat="1" applyFont="1" applyFill="1" applyBorder="1" applyAlignment="1">
      <alignment horizontal="right" vertical="center" wrapText="1"/>
    </xf>
    <xf numFmtId="0" fontId="8" fillId="0" borderId="0" xfId="3" applyFont="1"/>
    <xf numFmtId="0" fontId="5" fillId="0" borderId="0" xfId="3" applyFont="1" applyFill="1"/>
    <xf numFmtId="0" fontId="5" fillId="0" borderId="0" xfId="3" applyFont="1" applyFill="1" applyAlignment="1">
      <alignment horizontal="left"/>
    </xf>
    <xf numFmtId="0" fontId="5" fillId="0" borderId="0" xfId="3" applyFont="1" applyFill="1" applyAlignment="1">
      <alignment horizontal="right"/>
    </xf>
    <xf numFmtId="0" fontId="9" fillId="0" borderId="0" xfId="3" applyFont="1" applyFill="1" applyAlignment="1">
      <alignment horizontal="right"/>
    </xf>
    <xf numFmtId="10" fontId="5" fillId="0" borderId="0" xfId="3" applyNumberFormat="1" applyFont="1" applyFill="1"/>
    <xf numFmtId="0" fontId="6" fillId="0" borderId="0" xfId="3" applyFont="1" applyBorder="1" applyAlignment="1"/>
    <xf numFmtId="0" fontId="6" fillId="0" borderId="0" xfId="3" applyFont="1" applyBorder="1" applyAlignment="1">
      <alignment horizontal="right" wrapText="1"/>
    </xf>
    <xf numFmtId="0" fontId="0" fillId="0" borderId="0" xfId="3" applyFont="1" applyAlignment="1">
      <alignment horizontal="left"/>
    </xf>
    <xf numFmtId="0" fontId="8" fillId="0" borderId="0" xfId="3" applyFont="1" applyFill="1"/>
    <xf numFmtId="0" fontId="2" fillId="0" borderId="0" xfId="3" applyFont="1" applyAlignment="1">
      <alignment horizontal="right"/>
    </xf>
    <xf numFmtId="0" fontId="4" fillId="0"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8" fillId="0" borderId="0" xfId="3" applyFont="1" applyFill="1" applyAlignment="1">
      <alignment horizontal="right"/>
    </xf>
    <xf numFmtId="0" fontId="6" fillId="0" borderId="0" xfId="3" applyFont="1" applyFill="1" applyAlignment="1">
      <alignment horizontal="left"/>
    </xf>
    <xf numFmtId="3" fontId="5" fillId="0" borderId="0" xfId="3" applyNumberFormat="1" applyFont="1" applyFill="1" applyAlignment="1">
      <alignment horizontal="right"/>
    </xf>
    <xf numFmtId="0" fontId="6" fillId="0" borderId="0" xfId="3" applyFont="1" applyAlignment="1"/>
    <xf numFmtId="3" fontId="2" fillId="2" borderId="1" xfId="3" applyNumberFormat="1" applyFont="1" applyFill="1" applyBorder="1" applyAlignment="1">
      <alignment horizontal="right" vertical="center" wrapText="1"/>
    </xf>
    <xf numFmtId="0" fontId="0" fillId="0" borderId="0" xfId="3" applyFont="1" applyAlignment="1"/>
    <xf numFmtId="0" fontId="10" fillId="0" borderId="0" xfId="3" applyFont="1" applyBorder="1" applyAlignment="1"/>
    <xf numFmtId="0" fontId="11" fillId="0" borderId="0" xfId="3" applyFont="1" applyFill="1" applyBorder="1" applyAlignment="1"/>
    <xf numFmtId="0" fontId="4" fillId="0" borderId="0" xfId="3" applyFont="1" applyBorder="1" applyAlignment="1"/>
    <xf numFmtId="0" fontId="4" fillId="0" borderId="2" xfId="3" applyFont="1" applyFill="1" applyBorder="1" applyAlignment="1">
      <alignment horizontal="left" vertical="center" wrapText="1"/>
    </xf>
    <xf numFmtId="0" fontId="4" fillId="0" borderId="0" xfId="3" applyFont="1"/>
    <xf numFmtId="0" fontId="4" fillId="0" borderId="0" xfId="3" applyFont="1" applyAlignment="1"/>
    <xf numFmtId="0" fontId="0" fillId="0" borderId="0" xfId="3" applyNumberFormat="1" applyFont="1" applyAlignment="1"/>
    <xf numFmtId="0" fontId="0" fillId="0" borderId="0" xfId="3" applyFont="1" applyBorder="1" applyAlignment="1">
      <alignment horizontal="right"/>
    </xf>
    <xf numFmtId="0" fontId="4" fillId="0" borderId="0" xfId="3" applyFont="1" applyAlignment="1">
      <alignment horizontal="right"/>
    </xf>
    <xf numFmtId="0" fontId="0" fillId="0" borderId="3" xfId="3" applyFont="1" applyBorder="1"/>
    <xf numFmtId="0" fontId="7" fillId="0" borderId="4" xfId="3" applyFont="1" applyBorder="1" applyAlignment="1">
      <alignment wrapText="1"/>
    </xf>
    <xf numFmtId="0" fontId="7" fillId="0" borderId="3" xfId="3" applyFont="1" applyBorder="1" applyAlignment="1">
      <alignment horizontal="right" vertical="center" wrapText="1"/>
    </xf>
    <xf numFmtId="0" fontId="7" fillId="0" borderId="3" xfId="3" applyFont="1" applyBorder="1" applyAlignment="1">
      <alignment horizontal="right" vertical="center"/>
    </xf>
    <xf numFmtId="49" fontId="7" fillId="0" borderId="0" xfId="3" applyNumberFormat="1" applyFont="1"/>
    <xf numFmtId="49" fontId="4" fillId="0" borderId="0" xfId="3" applyNumberFormat="1" applyFont="1"/>
    <xf numFmtId="3" fontId="4" fillId="0" borderId="0" xfId="3" applyNumberFormat="1" applyFont="1"/>
    <xf numFmtId="49" fontId="7" fillId="0" borderId="0" xfId="3" applyNumberFormat="1" applyFont="1" applyBorder="1"/>
    <xf numFmtId="49" fontId="10" fillId="0" borderId="0" xfId="3" applyNumberFormat="1" applyFont="1" applyBorder="1"/>
    <xf numFmtId="3" fontId="10" fillId="0" borderId="0" xfId="3" applyNumberFormat="1" applyFont="1" applyBorder="1"/>
    <xf numFmtId="3" fontId="10" fillId="0" borderId="0" xfId="3" applyNumberFormat="1" applyFont="1" applyBorder="1" applyAlignment="1"/>
    <xf numFmtId="1" fontId="4" fillId="0" borderId="0" xfId="5" applyNumberFormat="1" applyFont="1" applyFill="1" applyBorder="1" applyProtection="1">
      <protection locked="0"/>
    </xf>
    <xf numFmtId="0" fontId="7" fillId="0" borderId="0" xfId="3" applyFont="1" applyBorder="1" applyAlignment="1">
      <alignment wrapText="1"/>
    </xf>
    <xf numFmtId="0" fontId="7" fillId="0" borderId="3" xfId="3" applyFont="1" applyBorder="1"/>
    <xf numFmtId="0" fontId="12" fillId="0" borderId="0" xfId="3" applyFont="1" applyBorder="1" applyAlignment="1"/>
    <xf numFmtId="0" fontId="0" fillId="0" borderId="0" xfId="3" applyFont="1" applyBorder="1"/>
    <xf numFmtId="0" fontId="2" fillId="0" borderId="0" xfId="3" applyFont="1"/>
    <xf numFmtId="3" fontId="4" fillId="0" borderId="0" xfId="1" applyNumberFormat="1" applyFont="1" applyAlignment="1">
      <alignment horizontal="right"/>
    </xf>
    <xf numFmtId="49" fontId="7" fillId="0" borderId="4" xfId="3" applyNumberFormat="1" applyFont="1" applyBorder="1"/>
    <xf numFmtId="4" fontId="10" fillId="0" borderId="0" xfId="3" applyNumberFormat="1" applyFont="1" applyBorder="1"/>
    <xf numFmtId="2" fontId="2" fillId="0" borderId="0" xfId="3" applyNumberFormat="1" applyFont="1" applyAlignment="1">
      <alignment horizontal="right"/>
    </xf>
    <xf numFmtId="0" fontId="13" fillId="0" borderId="0" xfId="3" applyFont="1"/>
    <xf numFmtId="0" fontId="6" fillId="0" borderId="0" xfId="3" applyFont="1" applyBorder="1" applyAlignment="1">
      <alignment wrapText="1"/>
    </xf>
    <xf numFmtId="0" fontId="7" fillId="0" borderId="4" xfId="3" applyFont="1" applyFill="1" applyBorder="1" applyAlignment="1">
      <alignment horizontal="left" vertical="center" wrapText="1"/>
    </xf>
    <xf numFmtId="167" fontId="2" fillId="0" borderId="3" xfId="3" applyNumberFormat="1" applyFont="1" applyFill="1" applyBorder="1" applyAlignment="1">
      <alignment horizontal="right" vertical="center" wrapText="1"/>
    </xf>
    <xf numFmtId="167" fontId="4" fillId="0" borderId="0" xfId="3" applyNumberFormat="1" applyFont="1" applyFill="1" applyBorder="1" applyAlignment="1">
      <alignment horizontal="right" wrapText="1"/>
    </xf>
    <xf numFmtId="0" fontId="2" fillId="0" borderId="0" xfId="3" applyFont="1" applyAlignment="1">
      <alignment horizontal="left"/>
    </xf>
    <xf numFmtId="0" fontId="4" fillId="0" borderId="0" xfId="3" applyFont="1" applyFill="1" applyBorder="1" applyAlignment="1"/>
    <xf numFmtId="167" fontId="2" fillId="0" borderId="0" xfId="3" applyNumberFormat="1" applyFont="1" applyAlignment="1">
      <alignment horizontal="right"/>
    </xf>
    <xf numFmtId="0" fontId="4" fillId="0" borderId="0" xfId="3" applyFont="1" applyBorder="1" applyAlignment="1">
      <alignment wrapText="1"/>
    </xf>
    <xf numFmtId="167" fontId="4" fillId="0" borderId="0" xfId="3" applyNumberFormat="1" applyFont="1" applyBorder="1" applyAlignment="1">
      <alignment horizontal="right" vertical="center" wrapText="1"/>
    </xf>
    <xf numFmtId="49" fontId="4" fillId="0" borderId="0" xfId="3" applyNumberFormat="1" applyFont="1" applyAlignment="1">
      <alignment wrapText="1"/>
    </xf>
    <xf numFmtId="167" fontId="2" fillId="0" borderId="0" xfId="3" applyNumberFormat="1" applyFont="1"/>
    <xf numFmtId="0" fontId="4" fillId="0" borderId="0" xfId="3" applyFont="1" applyBorder="1"/>
    <xf numFmtId="0" fontId="7" fillId="0" borderId="3" xfId="3" applyFont="1" applyBorder="1" applyAlignment="1"/>
    <xf numFmtId="0" fontId="2" fillId="0" borderId="0" xfId="3" applyFont="1" applyFill="1" applyAlignment="1">
      <alignment horizontal="left"/>
    </xf>
    <xf numFmtId="3" fontId="4" fillId="0" borderId="0" xfId="3" applyNumberFormat="1" applyFont="1" applyFill="1" applyBorder="1" applyAlignment="1">
      <alignment horizontal="right" vertical="center" wrapText="1"/>
    </xf>
    <xf numFmtId="0" fontId="4" fillId="0" borderId="5" xfId="3" applyFont="1" applyFill="1" applyBorder="1" applyAlignment="1">
      <alignment horizontal="left" vertical="center" wrapText="1"/>
    </xf>
    <xf numFmtId="0" fontId="4" fillId="0" borderId="6" xfId="3" applyFont="1" applyFill="1" applyBorder="1" applyAlignment="1">
      <alignment horizontal="left" vertical="center" wrapText="1"/>
    </xf>
    <xf numFmtId="3" fontId="4" fillId="0" borderId="6" xfId="3" applyNumberFormat="1" applyFont="1" applyFill="1" applyBorder="1" applyAlignment="1">
      <alignment horizontal="right" vertical="center" wrapText="1"/>
    </xf>
    <xf numFmtId="0" fontId="3" fillId="0" borderId="3" xfId="3" applyFont="1" applyFill="1" applyBorder="1" applyAlignment="1">
      <alignment horizontal="left" wrapText="1"/>
    </xf>
    <xf numFmtId="0" fontId="0" fillId="0" borderId="3" xfId="3" applyFont="1" applyBorder="1" applyAlignment="1">
      <alignment horizontal="right"/>
    </xf>
    <xf numFmtId="167" fontId="4" fillId="0" borderId="0" xfId="1" applyNumberFormat="1" applyFont="1" applyBorder="1" applyAlignment="1">
      <alignment horizontal="right" vertical="center" wrapText="1"/>
    </xf>
    <xf numFmtId="3" fontId="10" fillId="0" borderId="0" xfId="3" applyNumberFormat="1" applyFont="1" applyBorder="1" applyAlignment="1">
      <alignment horizontal="right"/>
    </xf>
    <xf numFmtId="0" fontId="12" fillId="0" borderId="0" xfId="3" applyFont="1" applyBorder="1" applyAlignment="1">
      <alignment horizontal="right"/>
    </xf>
    <xf numFmtId="0" fontId="3" fillId="0" borderId="4" xfId="3" applyFont="1" applyFill="1" applyBorder="1" applyAlignment="1">
      <alignment horizontal="right" vertical="center" wrapText="1"/>
    </xf>
    <xf numFmtId="167" fontId="4" fillId="0" borderId="0" xfId="3" applyNumberFormat="1" applyFont="1" applyBorder="1" applyAlignment="1">
      <alignment horizontal="right" wrapText="1"/>
    </xf>
    <xf numFmtId="3" fontId="2" fillId="0" borderId="5" xfId="3" applyNumberFormat="1" applyFont="1" applyFill="1" applyBorder="1" applyAlignment="1">
      <alignment horizontal="right" vertical="center" wrapText="1"/>
    </xf>
    <xf numFmtId="3" fontId="4" fillId="0" borderId="5" xfId="3" applyNumberFormat="1" applyFont="1" applyFill="1" applyBorder="1" applyAlignment="1">
      <alignment horizontal="right" vertical="center" wrapText="1"/>
    </xf>
    <xf numFmtId="0" fontId="10" fillId="0" borderId="6" xfId="3" applyFont="1" applyFill="1" applyBorder="1" applyAlignment="1">
      <alignment horizontal="left" vertical="center" wrapText="1"/>
    </xf>
    <xf numFmtId="0" fontId="7" fillId="0" borderId="3" xfId="3" applyFont="1" applyFill="1" applyBorder="1"/>
    <xf numFmtId="0" fontId="7" fillId="0" borderId="3" xfId="3" applyFont="1" applyFill="1" applyBorder="1" applyAlignment="1"/>
    <xf numFmtId="0" fontId="13" fillId="0" borderId="0" xfId="3" applyFont="1" applyFill="1" applyAlignment="1">
      <alignment horizontal="left"/>
    </xf>
    <xf numFmtId="0" fontId="5" fillId="0" borderId="0" xfId="3" applyFont="1" applyFill="1" applyBorder="1"/>
    <xf numFmtId="0" fontId="5" fillId="0" borderId="0" xfId="3" applyFont="1" applyFill="1" applyAlignment="1"/>
    <xf numFmtId="166" fontId="4" fillId="0" borderId="0" xfId="3" applyNumberFormat="1" applyFont="1" applyBorder="1" applyAlignment="1">
      <alignment horizontal="center" vertical="center" wrapText="1"/>
    </xf>
    <xf numFmtId="0" fontId="3" fillId="0" borderId="3" xfId="3" applyFont="1" applyFill="1" applyBorder="1" applyAlignment="1">
      <alignment horizontal="left"/>
    </xf>
    <xf numFmtId="0" fontId="2" fillId="0" borderId="0" xfId="3" applyFont="1" applyFill="1" applyBorder="1" applyAlignment="1">
      <alignment horizontal="left" vertical="center" wrapText="1"/>
    </xf>
    <xf numFmtId="0" fontId="11" fillId="0" borderId="0" xfId="3" applyFont="1" applyFill="1" applyBorder="1" applyAlignment="1">
      <alignment horizontal="left" vertical="center"/>
    </xf>
    <xf numFmtId="3" fontId="2" fillId="0" borderId="0" xfId="3" applyNumberFormat="1" applyFont="1" applyFill="1" applyBorder="1" applyAlignment="1">
      <alignment horizontal="right" vertical="center" wrapText="1"/>
    </xf>
    <xf numFmtId="0" fontId="2" fillId="0" borderId="0" xfId="3" applyFont="1" applyFill="1" applyBorder="1" applyAlignment="1">
      <alignment horizontal="right" vertical="center" wrapText="1"/>
    </xf>
    <xf numFmtId="0" fontId="13" fillId="0" borderId="0" xfId="3" applyFont="1" applyAlignment="1">
      <alignment horizontal="left"/>
    </xf>
    <xf numFmtId="0" fontId="4" fillId="0" borderId="0" xfId="5" applyFont="1" applyFill="1" applyBorder="1" applyAlignment="1" applyProtection="1">
      <alignment horizontal="right"/>
      <protection locked="0"/>
    </xf>
    <xf numFmtId="167" fontId="5" fillId="0" borderId="0" xfId="6" applyNumberFormat="1" applyFont="1" applyFill="1" applyAlignment="1">
      <alignment horizontal="left"/>
    </xf>
    <xf numFmtId="49" fontId="10" fillId="0" borderId="0" xfId="3" applyNumberFormat="1" applyFont="1"/>
    <xf numFmtId="166" fontId="10" fillId="0" borderId="0" xfId="1" applyNumberFormat="1" applyFont="1" applyBorder="1" applyAlignment="1">
      <alignment horizontal="right" vertical="center" wrapText="1"/>
    </xf>
    <xf numFmtId="49" fontId="10" fillId="0" borderId="3" xfId="3" applyNumberFormat="1" applyFont="1" applyBorder="1"/>
    <xf numFmtId="166" fontId="10" fillId="0" borderId="3" xfId="1" applyNumberFormat="1" applyFont="1" applyBorder="1" applyAlignment="1">
      <alignment horizontal="right" vertical="center" wrapText="1"/>
    </xf>
    <xf numFmtId="1" fontId="5" fillId="0" borderId="0" xfId="3" applyNumberFormat="1" applyFont="1"/>
    <xf numFmtId="0" fontId="2" fillId="0" borderId="0" xfId="3" applyFont="1" applyFill="1" applyAlignment="1">
      <alignment horizontal="right"/>
    </xf>
    <xf numFmtId="0" fontId="4" fillId="0" borderId="0" xfId="3" applyFont="1" applyFill="1" applyBorder="1" applyAlignment="1">
      <alignment horizontal="left" vertical="center" wrapText="1"/>
    </xf>
    <xf numFmtId="167" fontId="5" fillId="0" borderId="0" xfId="3" applyNumberFormat="1" applyFont="1"/>
    <xf numFmtId="0" fontId="2" fillId="0" borderId="0" xfId="3" applyFont="1" applyFill="1"/>
    <xf numFmtId="167" fontId="5" fillId="0" borderId="0" xfId="3" applyNumberFormat="1" applyFont="1" applyFill="1"/>
    <xf numFmtId="2" fontId="2" fillId="0" borderId="0" xfId="3" applyNumberFormat="1" applyFont="1"/>
    <xf numFmtId="1" fontId="0" fillId="0" borderId="0" xfId="3" applyNumberFormat="1" applyFont="1"/>
    <xf numFmtId="1" fontId="0" fillId="0" borderId="0" xfId="3" applyNumberFormat="1" applyFont="1" applyAlignment="1">
      <alignment horizontal="right"/>
    </xf>
    <xf numFmtId="0" fontId="2" fillId="0" borderId="0" xfId="3" applyFont="1" applyAlignment="1">
      <alignment wrapText="1"/>
    </xf>
    <xf numFmtId="0" fontId="2" fillId="0" borderId="0" xfId="3" applyFont="1" applyAlignment="1">
      <alignment horizontal="left" wrapText="1"/>
    </xf>
    <xf numFmtId="167" fontId="4" fillId="0" borderId="0" xfId="3" applyNumberFormat="1" applyFont="1" applyFill="1" applyBorder="1" applyAlignment="1">
      <alignment horizontal="right" vertical="center" wrapText="1"/>
    </xf>
    <xf numFmtId="0" fontId="4" fillId="0" borderId="0" xfId="3" applyFont="1" applyBorder="1" applyAlignment="1">
      <alignment horizontal="left"/>
    </xf>
    <xf numFmtId="49" fontId="10" fillId="0" borderId="0" xfId="3" applyNumberFormat="1" applyFont="1" applyBorder="1" applyAlignment="1"/>
    <xf numFmtId="0" fontId="0" fillId="0" borderId="0" xfId="3" applyFont="1" applyBorder="1" applyAlignment="1"/>
    <xf numFmtId="0" fontId="4" fillId="0" borderId="0" xfId="3" applyFont="1" applyBorder="1" applyAlignment="1">
      <alignment horizontal="right"/>
    </xf>
    <xf numFmtId="3" fontId="0" fillId="0" borderId="0" xfId="3" applyNumberFormat="1" applyFont="1" applyAlignment="1">
      <alignment horizontal="right"/>
    </xf>
    <xf numFmtId="167" fontId="7" fillId="0" borderId="0" xfId="3" applyNumberFormat="1" applyFont="1" applyBorder="1" applyAlignment="1">
      <alignment wrapText="1"/>
    </xf>
    <xf numFmtId="167" fontId="7" fillId="0" borderId="0" xfId="3" applyNumberFormat="1" applyFont="1" applyBorder="1" applyAlignment="1">
      <alignment horizontal="right" vertical="center" wrapText="1"/>
    </xf>
    <xf numFmtId="0" fontId="7" fillId="0" borderId="0" xfId="3" applyFont="1" applyFill="1" applyBorder="1" applyAlignment="1">
      <alignment horizontal="left" vertical="center" wrapText="1"/>
    </xf>
    <xf numFmtId="167" fontId="7" fillId="0" borderId="0" xfId="3" applyNumberFormat="1" applyFont="1" applyFill="1" applyBorder="1" applyAlignment="1">
      <alignment horizontal="right" vertical="center" wrapText="1"/>
    </xf>
    <xf numFmtId="3" fontId="2" fillId="0" borderId="4" xfId="3" applyNumberFormat="1" applyFont="1" applyFill="1" applyBorder="1" applyAlignment="1">
      <alignment horizontal="right" vertical="center" wrapText="1"/>
    </xf>
    <xf numFmtId="3" fontId="4" fillId="0" borderId="4" xfId="3" applyNumberFormat="1" applyFont="1" applyFill="1" applyBorder="1" applyAlignment="1">
      <alignment horizontal="right" vertical="center" wrapText="1"/>
    </xf>
    <xf numFmtId="0" fontId="4" fillId="0" borderId="3" xfId="3" applyFont="1" applyFill="1" applyBorder="1" applyAlignment="1">
      <alignment horizontal="left" vertical="center" wrapText="1"/>
    </xf>
    <xf numFmtId="0" fontId="16" fillId="0" borderId="0" xfId="3" applyFont="1" applyFill="1"/>
    <xf numFmtId="0" fontId="9" fillId="0" borderId="0" xfId="3" applyFont="1"/>
    <xf numFmtId="0" fontId="17" fillId="0" borderId="0" xfId="3" applyFont="1"/>
    <xf numFmtId="0" fontId="17" fillId="0" borderId="0" xfId="3" applyFont="1" applyAlignment="1">
      <alignment horizontal="left" vertical="center" wrapText="1"/>
    </xf>
    <xf numFmtId="0" fontId="19" fillId="0" borderId="0" xfId="3" applyFont="1"/>
    <xf numFmtId="0" fontId="20" fillId="0" borderId="0" xfId="3" applyFont="1"/>
    <xf numFmtId="0" fontId="9" fillId="0" borderId="0" xfId="3" applyFont="1" applyAlignment="1">
      <alignment horizontal="left" vertical="center" wrapText="1"/>
    </xf>
    <xf numFmtId="0" fontId="9" fillId="0" borderId="0" xfId="3" applyFont="1" applyAlignment="1"/>
    <xf numFmtId="0" fontId="17" fillId="0" borderId="0" xfId="3" applyFont="1" applyAlignment="1">
      <alignment horizontal="left" vertical="center"/>
    </xf>
    <xf numFmtId="0" fontId="20" fillId="0" borderId="0" xfId="3" applyFont="1" applyAlignment="1">
      <alignment horizontal="left" vertical="center"/>
    </xf>
    <xf numFmtId="0" fontId="24" fillId="0" borderId="0" xfId="3" applyFont="1"/>
    <xf numFmtId="0" fontId="9" fillId="0" borderId="0" xfId="3" applyFont="1" applyAlignment="1">
      <alignment horizontal="left" vertical="center"/>
    </xf>
    <xf numFmtId="0" fontId="18" fillId="0" borderId="3" xfId="3" applyFont="1" applyBorder="1"/>
    <xf numFmtId="0" fontId="9" fillId="0" borderId="0" xfId="3" applyFont="1" applyBorder="1" applyAlignment="1">
      <alignment vertical="top" wrapText="1"/>
    </xf>
    <xf numFmtId="0" fontId="9" fillId="0" borderId="0" xfId="3" applyFont="1" applyBorder="1" applyAlignment="1">
      <alignment horizontal="left"/>
    </xf>
    <xf numFmtId="0" fontId="17" fillId="0" borderId="3" xfId="3" applyFont="1" applyBorder="1" applyAlignment="1">
      <alignment vertical="top" wrapText="1"/>
    </xf>
    <xf numFmtId="0" fontId="20" fillId="0" borderId="3" xfId="3" applyFont="1" applyBorder="1" applyAlignment="1">
      <alignment vertical="top"/>
    </xf>
    <xf numFmtId="0" fontId="25" fillId="0" borderId="0" xfId="3" applyFont="1"/>
    <xf numFmtId="0" fontId="9" fillId="0" borderId="0" xfId="3" applyFont="1" applyAlignment="1">
      <alignment horizontal="left" vertical="center" wrapText="1" indent="2"/>
    </xf>
    <xf numFmtId="0" fontId="9" fillId="0" borderId="0" xfId="3" applyFont="1" applyAlignment="1">
      <alignment horizontal="left" vertical="center" indent="1"/>
    </xf>
    <xf numFmtId="0" fontId="4" fillId="0" borderId="0" xfId="3" applyFont="1" applyBorder="1" applyAlignment="1">
      <alignment horizontal="left" wrapText="1"/>
    </xf>
    <xf numFmtId="0" fontId="5" fillId="0" borderId="0" xfId="3" applyFont="1" applyFill="1" applyAlignment="1">
      <alignment horizontal="right" vertical="center"/>
    </xf>
    <xf numFmtId="0" fontId="5" fillId="0" borderId="0" xfId="3" applyFont="1" applyFill="1" applyAlignment="1">
      <alignment vertical="center"/>
    </xf>
    <xf numFmtId="0" fontId="4" fillId="0" borderId="0" xfId="3" applyFont="1" applyBorder="1" applyAlignment="1">
      <alignment vertical="center"/>
    </xf>
    <xf numFmtId="0" fontId="15" fillId="0" borderId="0" xfId="2" applyBorder="1" applyAlignment="1" applyProtection="1"/>
    <xf numFmtId="0" fontId="4" fillId="0" borderId="0" xfId="3" applyFont="1" applyAlignment="1">
      <alignment horizontal="left"/>
    </xf>
    <xf numFmtId="0" fontId="9" fillId="0" borderId="0" xfId="3" applyFont="1" applyFill="1" applyAlignment="1">
      <alignment horizontal="left"/>
    </xf>
    <xf numFmtId="0" fontId="7" fillId="0" borderId="4" xfId="3" applyFont="1" applyBorder="1" applyAlignment="1"/>
    <xf numFmtId="167" fontId="7" fillId="0" borderId="3" xfId="3" applyNumberFormat="1" applyFont="1" applyFill="1" applyBorder="1" applyAlignment="1">
      <alignment horizontal="right" vertical="center" wrapText="1"/>
    </xf>
    <xf numFmtId="167" fontId="0" fillId="0" borderId="0" xfId="3" applyNumberFormat="1" applyFont="1"/>
    <xf numFmtId="49" fontId="4" fillId="0" borderId="0" xfId="3" applyNumberFormat="1" applyFont="1" applyBorder="1" applyAlignment="1">
      <alignment wrapText="1"/>
    </xf>
    <xf numFmtId="167" fontId="2" fillId="0" borderId="0" xfId="3" applyNumberFormat="1" applyFont="1" applyFill="1" applyBorder="1" applyAlignment="1">
      <alignment horizontal="right" vertical="center" wrapText="1"/>
    </xf>
    <xf numFmtId="167" fontId="4" fillId="0" borderId="3" xfId="3" applyNumberFormat="1" applyFont="1" applyFill="1" applyBorder="1" applyAlignment="1">
      <alignment horizontal="right" vertical="center" wrapText="1"/>
    </xf>
    <xf numFmtId="49" fontId="2" fillId="0" borderId="0" xfId="3" applyNumberFormat="1" applyFont="1" applyAlignment="1">
      <alignment horizontal="left"/>
    </xf>
    <xf numFmtId="3" fontId="7" fillId="0" borderId="0" xfId="3" applyNumberFormat="1" applyFont="1" applyFill="1" applyBorder="1" applyAlignment="1">
      <alignment horizontal="right" vertical="center" wrapText="1"/>
    </xf>
    <xf numFmtId="0" fontId="4" fillId="0" borderId="0" xfId="3" applyFont="1" applyFill="1" applyBorder="1" applyAlignment="1">
      <alignment horizontal="left" vertical="center"/>
    </xf>
    <xf numFmtId="0" fontId="4" fillId="0" borderId="0" xfId="3" applyFont="1" applyBorder="1" applyAlignment="1">
      <alignment vertical="center" wrapText="1"/>
    </xf>
    <xf numFmtId="49" fontId="4" fillId="0" borderId="0" xfId="3" applyNumberFormat="1" applyFont="1" applyBorder="1" applyAlignment="1"/>
    <xf numFmtId="167" fontId="7" fillId="0" borderId="0" xfId="3" applyNumberFormat="1" applyFont="1" applyAlignment="1">
      <alignment horizontal="right"/>
    </xf>
    <xf numFmtId="1" fontId="7" fillId="0" borderId="4" xfId="5" applyNumberFormat="1" applyFont="1" applyFill="1" applyBorder="1" applyProtection="1">
      <protection locked="0"/>
    </xf>
    <xf numFmtId="49" fontId="4" fillId="0" borderId="4" xfId="3" applyNumberFormat="1" applyFont="1" applyBorder="1"/>
    <xf numFmtId="3" fontId="4" fillId="0" borderId="4" xfId="3" applyNumberFormat="1" applyFont="1" applyBorder="1"/>
    <xf numFmtId="49" fontId="4" fillId="0" borderId="3" xfId="3" applyNumberFormat="1" applyFont="1" applyBorder="1"/>
    <xf numFmtId="3" fontId="4" fillId="0" borderId="3" xfId="1" applyNumberFormat="1" applyFont="1" applyBorder="1" applyAlignment="1">
      <alignment horizontal="right"/>
    </xf>
    <xf numFmtId="3" fontId="2" fillId="0" borderId="3" xfId="3" applyNumberFormat="1" applyFont="1" applyBorder="1" applyAlignment="1">
      <alignment horizontal="right"/>
    </xf>
    <xf numFmtId="167" fontId="2" fillId="0" borderId="3" xfId="3" applyNumberFormat="1" applyFont="1" applyBorder="1"/>
    <xf numFmtId="167" fontId="7" fillId="0" borderId="4" xfId="3" applyNumberFormat="1" applyFont="1" applyBorder="1"/>
    <xf numFmtId="3" fontId="7" fillId="0" borderId="4" xfId="1" applyNumberFormat="1" applyFont="1" applyBorder="1" applyAlignment="1">
      <alignment horizontal="right"/>
    </xf>
    <xf numFmtId="0" fontId="3" fillId="0" borderId="0" xfId="3" applyFont="1" applyFill="1" applyBorder="1" applyAlignment="1">
      <alignment horizontal="left" vertical="center" wrapText="1"/>
    </xf>
    <xf numFmtId="0" fontId="0" fillId="0" borderId="0" xfId="3" applyFont="1" applyBorder="1" applyAlignment="1">
      <alignment horizontal="left"/>
    </xf>
    <xf numFmtId="3" fontId="7" fillId="0" borderId="4" xfId="3" applyNumberFormat="1" applyFont="1" applyFill="1" applyBorder="1" applyAlignment="1">
      <alignment horizontal="right" vertical="center" wrapText="1"/>
    </xf>
    <xf numFmtId="167" fontId="4" fillId="0" borderId="3" xfId="3" applyNumberFormat="1" applyFont="1" applyBorder="1" applyAlignment="1">
      <alignment horizontal="right" vertical="center" wrapText="1"/>
    </xf>
    <xf numFmtId="0" fontId="7" fillId="0" borderId="4" xfId="3" applyFont="1" applyBorder="1" applyAlignment="1">
      <alignment horizontal="right" vertical="center" wrapText="1"/>
    </xf>
    <xf numFmtId="0" fontId="7" fillId="0" borderId="4" xfId="3" applyFont="1" applyBorder="1" applyAlignment="1">
      <alignment horizontal="right" vertical="center"/>
    </xf>
    <xf numFmtId="167" fontId="4" fillId="0" borderId="3" xfId="3" applyNumberFormat="1" applyFont="1" applyBorder="1" applyAlignment="1">
      <alignment wrapText="1"/>
    </xf>
    <xf numFmtId="0" fontId="4" fillId="0" borderId="3" xfId="3" applyFont="1" applyBorder="1"/>
    <xf numFmtId="0" fontId="5" fillId="0" borderId="0" xfId="3" applyFont="1" applyFill="1" applyBorder="1" applyAlignment="1">
      <alignment horizontal="left"/>
    </xf>
    <xf numFmtId="0" fontId="8" fillId="0" borderId="0" xfId="3" applyFont="1" applyFill="1" applyBorder="1"/>
    <xf numFmtId="0" fontId="8" fillId="0" borderId="0" xfId="3" applyFont="1" applyFill="1" applyBorder="1" applyAlignment="1">
      <alignment horizontal="left"/>
    </xf>
    <xf numFmtId="0" fontId="10" fillId="0" borderId="0" xfId="3" applyFont="1" applyFill="1" applyBorder="1" applyAlignment="1">
      <alignment horizontal="left" vertical="center" wrapText="1"/>
    </xf>
    <xf numFmtId="0" fontId="5" fillId="0" borderId="0" xfId="3" applyFont="1" applyFill="1" applyBorder="1" applyAlignment="1">
      <alignment horizontal="right"/>
    </xf>
    <xf numFmtId="0" fontId="3" fillId="0" borderId="7" xfId="3" applyFont="1" applyFill="1" applyBorder="1" applyAlignment="1">
      <alignment horizontal="right" vertical="center" wrapText="1"/>
    </xf>
    <xf numFmtId="0" fontId="9" fillId="0" borderId="0" xfId="3" applyFont="1" applyBorder="1" applyAlignment="1">
      <alignment vertical="center" wrapText="1"/>
    </xf>
    <xf numFmtId="0" fontId="3" fillId="0" borderId="0" xfId="3" applyFont="1" applyFill="1" applyBorder="1" applyAlignment="1">
      <alignment horizontal="left" vertical="center"/>
    </xf>
    <xf numFmtId="0" fontId="14" fillId="0" borderId="3" xfId="3" applyFont="1" applyFill="1" applyBorder="1" applyAlignment="1">
      <alignment horizontal="left"/>
    </xf>
    <xf numFmtId="0" fontId="10" fillId="0" borderId="3" xfId="3" applyFont="1" applyFill="1" applyBorder="1" applyAlignment="1">
      <alignment horizontal="left" vertical="center" wrapText="1"/>
    </xf>
    <xf numFmtId="3" fontId="2" fillId="0" borderId="3" xfId="3" applyNumberFormat="1" applyFont="1" applyFill="1" applyBorder="1" applyAlignment="1">
      <alignment horizontal="right" vertical="center" wrapText="1"/>
    </xf>
    <xf numFmtId="3" fontId="4" fillId="0" borderId="3" xfId="3" applyNumberFormat="1" applyFont="1" applyFill="1" applyBorder="1" applyAlignment="1">
      <alignment horizontal="right" vertical="center" wrapText="1"/>
    </xf>
    <xf numFmtId="0" fontId="7" fillId="0" borderId="3" xfId="3" applyFont="1" applyBorder="1" applyAlignment="1">
      <alignment wrapText="1"/>
    </xf>
    <xf numFmtId="49" fontId="4" fillId="0" borderId="0" xfId="3" applyNumberFormat="1" applyFont="1" applyBorder="1"/>
    <xf numFmtId="0" fontId="3" fillId="0" borderId="0" xfId="3" applyFont="1" applyFill="1" applyBorder="1" applyAlignment="1">
      <alignment horizontal="left"/>
    </xf>
    <xf numFmtId="0" fontId="4" fillId="0" borderId="0" xfId="3" applyFont="1" applyFill="1" applyBorder="1" applyAlignment="1">
      <alignment horizontal="left" vertical="top" wrapText="1"/>
    </xf>
    <xf numFmtId="3" fontId="7" fillId="0" borderId="3" xfId="3" applyNumberFormat="1" applyFont="1" applyFill="1" applyBorder="1" applyAlignment="1">
      <alignment horizontal="right" vertical="center" wrapText="1"/>
    </xf>
    <xf numFmtId="0" fontId="3" fillId="0" borderId="4" xfId="3" applyFont="1" applyFill="1" applyBorder="1" applyAlignment="1">
      <alignment horizontal="right" wrapText="1"/>
    </xf>
    <xf numFmtId="0" fontId="3" fillId="0" borderId="3" xfId="3" applyFont="1" applyFill="1" applyBorder="1" applyAlignment="1">
      <alignment horizontal="right" vertical="center" wrapText="1"/>
    </xf>
    <xf numFmtId="164" fontId="2" fillId="0" borderId="0" xfId="3" applyNumberFormat="1" applyFont="1" applyFill="1" applyBorder="1" applyAlignment="1">
      <alignment horizontal="right" vertical="center" wrapText="1"/>
    </xf>
    <xf numFmtId="0" fontId="4" fillId="0" borderId="0" xfId="3" applyFont="1" applyBorder="1" applyAlignment="1">
      <alignment vertical="top"/>
    </xf>
    <xf numFmtId="0" fontId="4" fillId="0" borderId="0" xfId="3" applyFont="1" applyFill="1" applyBorder="1" applyAlignment="1">
      <alignment horizontal="left"/>
    </xf>
    <xf numFmtId="164" fontId="2" fillId="0" borderId="3" xfId="3" applyNumberFormat="1" applyFont="1" applyFill="1" applyBorder="1" applyAlignment="1">
      <alignment horizontal="right" vertical="center" wrapText="1"/>
    </xf>
    <xf numFmtId="0" fontId="8" fillId="0" borderId="0" xfId="3" applyFont="1" applyFill="1" applyBorder="1" applyAlignment="1">
      <alignment horizontal="right"/>
    </xf>
    <xf numFmtId="3" fontId="5" fillId="0" borderId="0" xfId="3" applyNumberFormat="1" applyFont="1" applyFill="1" applyBorder="1"/>
    <xf numFmtId="0" fontId="3" fillId="0" borderId="0" xfId="3" applyFont="1" applyFill="1" applyBorder="1" applyAlignment="1">
      <alignment horizontal="left" vertical="center" indent="1"/>
    </xf>
    <xf numFmtId="0" fontId="2" fillId="0" borderId="0" xfId="3" applyFont="1" applyFill="1" applyBorder="1" applyAlignment="1">
      <alignment horizontal="left"/>
    </xf>
    <xf numFmtId="165" fontId="2" fillId="0" borderId="0" xfId="3" applyNumberFormat="1" applyFont="1" applyFill="1" applyBorder="1" applyAlignment="1">
      <alignment horizontal="right" vertical="center" wrapText="1"/>
    </xf>
    <xf numFmtId="165" fontId="2" fillId="0" borderId="3" xfId="3" applyNumberFormat="1" applyFont="1" applyFill="1" applyBorder="1" applyAlignment="1">
      <alignment horizontal="right" vertical="center" wrapText="1"/>
    </xf>
    <xf numFmtId="3" fontId="5" fillId="0" borderId="0" xfId="3" applyNumberFormat="1" applyFont="1" applyFill="1" applyBorder="1" applyAlignment="1">
      <alignment horizontal="right"/>
    </xf>
    <xf numFmtId="49" fontId="3" fillId="0" borderId="0" xfId="3" applyNumberFormat="1" applyFont="1" applyFill="1" applyBorder="1" applyAlignment="1">
      <alignment horizontal="left" vertical="center"/>
    </xf>
    <xf numFmtId="49" fontId="4" fillId="0" borderId="0" xfId="3" applyNumberFormat="1" applyFont="1" applyFill="1" applyBorder="1" applyAlignment="1">
      <alignment horizontal="left" vertical="center" wrapText="1"/>
    </xf>
    <xf numFmtId="49" fontId="3" fillId="0" borderId="3" xfId="3" applyNumberFormat="1" applyFont="1" applyFill="1" applyBorder="1" applyAlignment="1">
      <alignment horizontal="left"/>
    </xf>
    <xf numFmtId="49" fontId="4" fillId="0" borderId="3" xfId="3" applyNumberFormat="1" applyFont="1" applyFill="1" applyBorder="1" applyAlignment="1">
      <alignment horizontal="left" vertical="center" wrapText="1"/>
    </xf>
    <xf numFmtId="0" fontId="2" fillId="0" borderId="0" xfId="3" applyFont="1" applyFill="1" applyBorder="1"/>
    <xf numFmtId="0" fontId="3" fillId="0" borderId="0" xfId="3" applyFont="1" applyFill="1" applyBorder="1" applyAlignment="1">
      <alignment horizontal="center" vertical="center"/>
    </xf>
    <xf numFmtId="3" fontId="4" fillId="0" borderId="0" xfId="3" applyNumberFormat="1" applyFont="1" applyFill="1" applyBorder="1" applyAlignment="1">
      <alignment horizontal="right" vertical="center"/>
    </xf>
    <xf numFmtId="0" fontId="10" fillId="0" borderId="0" xfId="3" applyFont="1" applyFill="1" applyBorder="1" applyAlignment="1">
      <alignment horizontal="left" vertical="center"/>
    </xf>
    <xf numFmtId="49" fontId="2" fillId="0" borderId="0" xfId="3" applyNumberFormat="1" applyFont="1" applyBorder="1" applyAlignment="1">
      <alignment horizontal="left"/>
    </xf>
    <xf numFmtId="0" fontId="2" fillId="0" borderId="0" xfId="3" applyFont="1" applyBorder="1" applyAlignment="1">
      <alignment horizontal="left"/>
    </xf>
    <xf numFmtId="0" fontId="3" fillId="0" borderId="4" xfId="3" applyFont="1" applyFill="1" applyBorder="1" applyAlignment="1">
      <alignment horizontal="right" vertical="center"/>
    </xf>
    <xf numFmtId="0" fontId="4" fillId="0" borderId="3" xfId="3" applyFont="1" applyFill="1" applyBorder="1" applyAlignment="1">
      <alignment horizontal="left" vertical="center"/>
    </xf>
    <xf numFmtId="0" fontId="10" fillId="0" borderId="3" xfId="3" applyFont="1" applyFill="1" applyBorder="1" applyAlignment="1">
      <alignment horizontal="left" vertical="center"/>
    </xf>
    <xf numFmtId="3" fontId="4" fillId="0" borderId="3" xfId="3" applyNumberFormat="1" applyFont="1" applyFill="1" applyBorder="1" applyAlignment="1">
      <alignment horizontal="right" vertical="center"/>
    </xf>
    <xf numFmtId="1" fontId="2" fillId="0" borderId="0" xfId="3" applyNumberFormat="1" applyFont="1" applyAlignment="1">
      <alignment horizontal="right"/>
    </xf>
    <xf numFmtId="0" fontId="3" fillId="0" borderId="0" xfId="3" applyFont="1" applyFill="1" applyBorder="1" applyAlignment="1">
      <alignment horizontal="center"/>
    </xf>
    <xf numFmtId="0" fontId="2" fillId="0" borderId="0" xfId="3" applyFont="1" applyFill="1" applyBorder="1" applyAlignment="1">
      <alignment horizontal="right" vertical="center"/>
    </xf>
    <xf numFmtId="0" fontId="11" fillId="0" borderId="3" xfId="3" applyFont="1" applyFill="1" applyBorder="1" applyAlignment="1">
      <alignment horizontal="left" vertical="center"/>
    </xf>
    <xf numFmtId="0" fontId="3" fillId="0" borderId="0" xfId="3" applyFont="1" applyFill="1" applyBorder="1" applyAlignment="1">
      <alignment horizontal="left" wrapText="1"/>
    </xf>
    <xf numFmtId="167" fontId="0" fillId="0" borderId="0" xfId="3" applyNumberFormat="1" applyFont="1" applyBorder="1" applyAlignment="1">
      <alignment horizontal="right"/>
    </xf>
    <xf numFmtId="0" fontId="4" fillId="0" borderId="0" xfId="3" applyFont="1" applyBorder="1" applyAlignment="1">
      <alignment vertical="top" wrapText="1"/>
    </xf>
    <xf numFmtId="3" fontId="27" fillId="0" borderId="0" xfId="3" applyNumberFormat="1" applyFont="1" applyBorder="1" applyAlignment="1">
      <alignment horizontal="right" vertical="top"/>
    </xf>
    <xf numFmtId="49" fontId="4" fillId="0" borderId="7" xfId="3" applyNumberFormat="1" applyFont="1" applyBorder="1"/>
    <xf numFmtId="165" fontId="1" fillId="0" borderId="0" xfId="4" applyNumberFormat="1"/>
    <xf numFmtId="3" fontId="27" fillId="0" borderId="7" xfId="3" applyNumberFormat="1" applyFont="1" applyBorder="1" applyAlignment="1">
      <alignment horizontal="right" vertical="top"/>
    </xf>
    <xf numFmtId="3" fontId="27" fillId="0" borderId="3" xfId="3" applyNumberFormat="1" applyFont="1" applyBorder="1" applyAlignment="1">
      <alignment horizontal="right" vertical="top"/>
    </xf>
    <xf numFmtId="0" fontId="15" fillId="0" borderId="0" xfId="2" applyAlignment="1" applyProtection="1">
      <alignment horizontal="left" vertical="center"/>
    </xf>
    <xf numFmtId="0" fontId="7" fillId="0" borderId="8" xfId="3" applyFont="1" applyFill="1" applyBorder="1" applyAlignment="1">
      <alignment horizontal="left" vertical="center" wrapText="1"/>
    </xf>
    <xf numFmtId="0" fontId="29" fillId="0" borderId="0" xfId="3" applyFont="1"/>
    <xf numFmtId="0" fontId="30" fillId="0" borderId="0" xfId="3" applyFont="1"/>
    <xf numFmtId="0" fontId="28" fillId="0" borderId="0" xfId="3" applyFont="1"/>
    <xf numFmtId="0" fontId="29" fillId="0" borderId="0" xfId="3" applyFont="1" applyAlignment="1"/>
    <xf numFmtId="0" fontId="28" fillId="0" borderId="0" xfId="3" applyFont="1" applyAlignment="1"/>
    <xf numFmtId="0" fontId="31" fillId="0" borderId="0" xfId="3" applyFont="1" applyBorder="1" applyAlignment="1">
      <alignment vertical="top" wrapText="1"/>
    </xf>
    <xf numFmtId="3" fontId="4" fillId="0" borderId="0" xfId="3" applyNumberFormat="1" applyFont="1" applyBorder="1" applyAlignment="1"/>
    <xf numFmtId="167" fontId="7" fillId="0" borderId="4" xfId="3" applyNumberFormat="1" applyFont="1" applyFill="1" applyBorder="1" applyAlignment="1">
      <alignment horizontal="right" wrapText="1"/>
    </xf>
    <xf numFmtId="0" fontId="7" fillId="0" borderId="0" xfId="3" applyFont="1" applyBorder="1"/>
    <xf numFmtId="3" fontId="7" fillId="0" borderId="4" xfId="3" applyNumberFormat="1" applyFont="1" applyBorder="1" applyAlignment="1">
      <alignment horizontal="right"/>
    </xf>
    <xf numFmtId="0" fontId="7" fillId="0" borderId="4" xfId="3" applyFont="1" applyBorder="1"/>
    <xf numFmtId="167" fontId="7" fillId="0" borderId="4" xfId="3" applyNumberFormat="1" applyFont="1" applyBorder="1" applyAlignment="1">
      <alignment horizontal="right"/>
    </xf>
    <xf numFmtId="167" fontId="4" fillId="0" borderId="0" xfId="3" applyNumberFormat="1" applyFont="1" applyAlignment="1">
      <alignment horizontal="right"/>
    </xf>
    <xf numFmtId="3" fontId="4" fillId="0" borderId="0" xfId="3" applyNumberFormat="1" applyFont="1" applyBorder="1" applyAlignment="1">
      <alignment horizontal="right" vertical="center" wrapText="1"/>
    </xf>
    <xf numFmtId="3" fontId="4" fillId="0" borderId="3" xfId="3" applyNumberFormat="1" applyFont="1" applyBorder="1" applyAlignment="1">
      <alignment horizontal="right" vertical="center" wrapText="1"/>
    </xf>
    <xf numFmtId="3" fontId="7" fillId="0" borderId="0" xfId="3" applyNumberFormat="1" applyFont="1" applyBorder="1" applyAlignment="1">
      <alignment horizontal="right"/>
    </xf>
    <xf numFmtId="3" fontId="4" fillId="0" borderId="0" xfId="3" applyNumberFormat="1" applyFont="1" applyBorder="1" applyAlignment="1">
      <alignment wrapText="1"/>
    </xf>
    <xf numFmtId="3" fontId="7" fillId="0" borderId="4" xfId="3" applyNumberFormat="1" applyFont="1" applyBorder="1" applyAlignment="1">
      <alignment wrapText="1"/>
    </xf>
    <xf numFmtId="0" fontId="4" fillId="0" borderId="4" xfId="3" applyFont="1" applyBorder="1" applyAlignment="1">
      <alignment horizontal="right" wrapText="1"/>
    </xf>
    <xf numFmtId="167" fontId="7" fillId="0" borderId="4" xfId="3" applyNumberFormat="1" applyFont="1" applyFill="1" applyBorder="1" applyAlignment="1">
      <alignment horizontal="right" vertical="center" wrapText="1"/>
    </xf>
    <xf numFmtId="167" fontId="4" fillId="0" borderId="7" xfId="1" applyNumberFormat="1" applyFont="1" applyBorder="1" applyAlignment="1">
      <alignment horizontal="right" vertical="center" wrapText="1"/>
    </xf>
    <xf numFmtId="167" fontId="4" fillId="0" borderId="3" xfId="1" applyNumberFormat="1" applyFont="1" applyBorder="1" applyAlignment="1">
      <alignment horizontal="right" vertical="center" wrapText="1"/>
    </xf>
    <xf numFmtId="0" fontId="0" fillId="0" borderId="4" xfId="3" applyFont="1" applyBorder="1" applyAlignment="1">
      <alignment horizontal="right"/>
    </xf>
    <xf numFmtId="3" fontId="2" fillId="0" borderId="0" xfId="3" applyNumberFormat="1" applyFont="1"/>
    <xf numFmtId="3" fontId="2" fillId="0" borderId="4" xfId="3" applyNumberFormat="1" applyFont="1" applyBorder="1"/>
    <xf numFmtId="3" fontId="2" fillId="0" borderId="0" xfId="3" applyNumberFormat="1" applyFont="1" applyFill="1"/>
    <xf numFmtId="3" fontId="7" fillId="0" borderId="4" xfId="3" applyNumberFormat="1" applyFont="1" applyFill="1" applyBorder="1"/>
    <xf numFmtId="167" fontId="7" fillId="0" borderId="4" xfId="3" applyNumberFormat="1" applyFont="1" applyBorder="1" applyAlignment="1">
      <alignment horizontal="right" wrapText="1"/>
    </xf>
    <xf numFmtId="3" fontId="2" fillId="0" borderId="4" xfId="3" applyNumberFormat="1" applyFont="1" applyBorder="1" applyAlignment="1">
      <alignment horizontal="right" wrapText="1"/>
    </xf>
    <xf numFmtId="3" fontId="2" fillId="0" borderId="0" xfId="3" applyNumberFormat="1" applyFont="1" applyAlignment="1"/>
    <xf numFmtId="168" fontId="2" fillId="0" borderId="0" xfId="3" applyNumberFormat="1" applyFont="1" applyFill="1" applyBorder="1" applyAlignment="1">
      <alignment horizontal="right" vertical="center" wrapText="1"/>
    </xf>
    <xf numFmtId="0" fontId="10" fillId="0" borderId="3" xfId="3" applyFont="1" applyFill="1" applyBorder="1" applyAlignment="1">
      <alignment horizontal="left"/>
    </xf>
    <xf numFmtId="0" fontId="10" fillId="0" borderId="3" xfId="3" applyFont="1" applyFill="1" applyBorder="1" applyAlignment="1">
      <alignment horizontal="left" wrapText="1"/>
    </xf>
    <xf numFmtId="49" fontId="7" fillId="0" borderId="4" xfId="3" applyNumberFormat="1" applyFont="1" applyFill="1" applyBorder="1" applyAlignment="1">
      <alignment horizontal="left" vertical="center" wrapText="1"/>
    </xf>
    <xf numFmtId="0" fontId="9" fillId="0" borderId="9" xfId="3" applyFont="1" applyBorder="1" applyAlignment="1">
      <alignment vertical="center" wrapText="1"/>
    </xf>
    <xf numFmtId="0" fontId="9" fillId="0" borderId="0" xfId="3" applyFont="1" applyAlignment="1">
      <alignment vertical="center"/>
    </xf>
    <xf numFmtId="0" fontId="0" fillId="0" borderId="0" xfId="3" applyFont="1" applyAlignment="1">
      <alignment vertical="center"/>
    </xf>
    <xf numFmtId="0" fontId="20" fillId="0" borderId="0" xfId="3" applyFont="1" applyAlignment="1">
      <alignment vertical="center"/>
    </xf>
    <xf numFmtId="0" fontId="22" fillId="0" borderId="9" xfId="3" applyFont="1" applyBorder="1" applyAlignment="1">
      <alignment vertical="center" wrapText="1"/>
    </xf>
    <xf numFmtId="0" fontId="19" fillId="0" borderId="0" xfId="3" applyFont="1" applyAlignment="1">
      <alignment vertical="center"/>
    </xf>
    <xf numFmtId="0" fontId="21" fillId="0" borderId="0" xfId="3" applyFont="1" applyAlignment="1">
      <alignment vertical="center"/>
    </xf>
    <xf numFmtId="4" fontId="2" fillId="0" borderId="0" xfId="3" applyNumberFormat="1" applyFont="1"/>
    <xf numFmtId="167" fontId="2" fillId="0" borderId="0" xfId="3" applyNumberFormat="1" applyFont="1" applyFill="1"/>
    <xf numFmtId="0" fontId="33" fillId="0" borderId="0" xfId="3" applyFont="1" applyAlignment="1">
      <alignment horizontal="left"/>
    </xf>
    <xf numFmtId="0" fontId="33" fillId="0" borderId="0" xfId="3" applyFont="1"/>
    <xf numFmtId="0" fontId="33" fillId="0" borderId="0" xfId="3" applyFont="1" applyBorder="1" applyAlignment="1"/>
    <xf numFmtId="0" fontId="33" fillId="0" borderId="0" xfId="3" applyFont="1" applyFill="1" applyAlignment="1">
      <alignment horizontal="left"/>
    </xf>
    <xf numFmtId="0" fontId="33" fillId="0" borderId="0" xfId="3" applyFont="1" applyBorder="1"/>
    <xf numFmtId="0" fontId="33" fillId="0" borderId="0" xfId="3" applyFont="1" applyAlignment="1"/>
    <xf numFmtId="3" fontId="5" fillId="0" borderId="0" xfId="3" applyNumberFormat="1" applyFont="1" applyFill="1"/>
    <xf numFmtId="3" fontId="4" fillId="0" borderId="0" xfId="3" applyNumberFormat="1" applyFont="1" applyFill="1" applyBorder="1" applyAlignment="1">
      <alignment wrapText="1"/>
    </xf>
    <xf numFmtId="3" fontId="4" fillId="0" borderId="0" xfId="3" applyNumberFormat="1" applyFont="1" applyFill="1" applyBorder="1" applyAlignment="1">
      <alignment horizontal="right" wrapText="1"/>
    </xf>
    <xf numFmtId="3" fontId="0" fillId="0" borderId="0" xfId="3" applyNumberFormat="1" applyFont="1" applyAlignment="1"/>
    <xf numFmtId="0" fontId="2" fillId="0" borderId="0" xfId="3" applyFont="1" applyAlignment="1"/>
    <xf numFmtId="167" fontId="7" fillId="0" borderId="0" xfId="3" applyNumberFormat="1" applyFont="1" applyBorder="1" applyAlignment="1">
      <alignment horizontal="right" wrapText="1"/>
    </xf>
    <xf numFmtId="0" fontId="4" fillId="0" borderId="0" xfId="3" applyFont="1" applyFill="1" applyBorder="1" applyAlignment="1">
      <alignment wrapText="1"/>
    </xf>
    <xf numFmtId="49" fontId="4" fillId="0" borderId="0" xfId="3" applyNumberFormat="1" applyFont="1" applyFill="1" applyAlignment="1">
      <alignment wrapText="1"/>
    </xf>
    <xf numFmtId="49" fontId="4" fillId="0" borderId="0" xfId="3" applyNumberFormat="1" applyFont="1" applyFill="1" applyBorder="1" applyAlignment="1">
      <alignment wrapText="1"/>
    </xf>
    <xf numFmtId="3" fontId="4" fillId="0" borderId="0" xfId="3" applyNumberFormat="1" applyFont="1" applyAlignment="1">
      <alignment horizontal="right"/>
    </xf>
    <xf numFmtId="0" fontId="0" fillId="0" borderId="0" xfId="0" applyAlignment="1">
      <alignment vertical="center"/>
    </xf>
    <xf numFmtId="164" fontId="4" fillId="0" borderId="0" xfId="3" applyNumberFormat="1" applyFont="1" applyFill="1" applyBorder="1" applyAlignment="1">
      <alignment horizontal="right" vertical="center" wrapText="1"/>
    </xf>
    <xf numFmtId="0" fontId="9" fillId="0" borderId="0" xfId="0" applyFont="1"/>
    <xf numFmtId="167" fontId="2" fillId="0" borderId="0" xfId="3" applyNumberFormat="1" applyFont="1" applyFill="1" applyAlignment="1">
      <alignment horizontal="right"/>
    </xf>
    <xf numFmtId="167" fontId="2" fillId="0" borderId="0" xfId="3" applyNumberFormat="1" applyFont="1" applyFill="1" applyBorder="1" applyAlignment="1">
      <alignment horizontal="right"/>
    </xf>
    <xf numFmtId="167" fontId="2" fillId="0" borderId="3" xfId="3" applyNumberFormat="1" applyFont="1" applyFill="1" applyBorder="1" applyAlignment="1">
      <alignment horizontal="right"/>
    </xf>
    <xf numFmtId="167" fontId="4" fillId="0" borderId="3" xfId="3" applyNumberFormat="1" applyFont="1" applyFill="1" applyBorder="1" applyAlignment="1">
      <alignment horizontal="right" wrapText="1"/>
    </xf>
    <xf numFmtId="167" fontId="4" fillId="0" borderId="0" xfId="3" applyNumberFormat="1" applyFont="1" applyFill="1" applyAlignment="1">
      <alignment horizontal="right"/>
    </xf>
    <xf numFmtId="167" fontId="7" fillId="0" borderId="4" xfId="3" applyNumberFormat="1" applyFont="1" applyFill="1" applyBorder="1" applyAlignment="1">
      <alignment horizontal="right"/>
    </xf>
    <xf numFmtId="3" fontId="0" fillId="0" borderId="0" xfId="0" applyNumberFormat="1"/>
    <xf numFmtId="167" fontId="4" fillId="0" borderId="0" xfId="1" applyNumberFormat="1" applyFont="1" applyFill="1" applyBorder="1" applyAlignment="1">
      <alignment horizontal="right" vertical="center" wrapText="1"/>
    </xf>
    <xf numFmtId="166" fontId="10" fillId="0" borderId="3" xfId="1" applyNumberFormat="1" applyFont="1" applyFill="1" applyBorder="1" applyAlignment="1">
      <alignment horizontal="right" vertical="center" wrapText="1"/>
    </xf>
    <xf numFmtId="167" fontId="4" fillId="0" borderId="7" xfId="1" applyNumberFormat="1" applyFont="1" applyFill="1" applyBorder="1" applyAlignment="1">
      <alignment horizontal="right" vertical="center" wrapText="1"/>
    </xf>
    <xf numFmtId="3" fontId="2" fillId="0" borderId="0" xfId="3" applyNumberFormat="1" applyFont="1" applyFill="1" applyAlignment="1">
      <alignment horizontal="right"/>
    </xf>
    <xf numFmtId="3" fontId="4" fillId="0" borderId="0" xfId="3" applyNumberFormat="1" applyFont="1" applyFill="1" applyAlignment="1">
      <alignment horizontal="right"/>
    </xf>
    <xf numFmtId="3" fontId="2" fillId="0" borderId="3" xfId="3" applyNumberFormat="1" applyFont="1" applyFill="1" applyBorder="1" applyAlignment="1">
      <alignment horizontal="right"/>
    </xf>
    <xf numFmtId="3" fontId="2" fillId="0" borderId="0" xfId="3" applyNumberFormat="1" applyFont="1" applyFill="1" applyAlignment="1"/>
    <xf numFmtId="0" fontId="29" fillId="0" borderId="0" xfId="3" applyFont="1" applyAlignment="1">
      <alignment horizontal="center"/>
    </xf>
    <xf numFmtId="0" fontId="28" fillId="0" borderId="0" xfId="3" applyFont="1" applyAlignment="1">
      <alignment horizontal="center"/>
    </xf>
    <xf numFmtId="0" fontId="9" fillId="0" borderId="0" xfId="3" applyFont="1" applyAlignment="1">
      <alignment horizontal="left" vertical="center" wrapText="1"/>
    </xf>
    <xf numFmtId="0" fontId="9" fillId="0" borderId="0" xfId="3" applyFont="1" applyAlignment="1">
      <alignment horizontal="left" wrapText="1"/>
    </xf>
    <xf numFmtId="0" fontId="33" fillId="0" borderId="0" xfId="3" applyFont="1" applyBorder="1" applyAlignment="1">
      <alignment wrapText="1"/>
    </xf>
    <xf numFmtId="3" fontId="7" fillId="0" borderId="4" xfId="3" applyNumberFormat="1" applyFont="1" applyBorder="1" applyAlignment="1">
      <alignment horizontal="center"/>
    </xf>
    <xf numFmtId="0" fontId="4" fillId="0" borderId="0" xfId="3" applyFont="1" applyBorder="1" applyAlignment="1">
      <alignment horizontal="left" wrapText="1"/>
    </xf>
    <xf numFmtId="0" fontId="10" fillId="0" borderId="4" xfId="3" applyFont="1" applyBorder="1" applyAlignment="1">
      <alignment horizontal="center" wrapText="1"/>
    </xf>
    <xf numFmtId="3" fontId="10" fillId="0" borderId="3" xfId="3" applyNumberFormat="1" applyFont="1" applyBorder="1" applyAlignment="1">
      <alignment horizontal="center"/>
    </xf>
    <xf numFmtId="3" fontId="7" fillId="0" borderId="3" xfId="3" applyNumberFormat="1" applyFont="1" applyBorder="1" applyAlignment="1">
      <alignment horizontal="center"/>
    </xf>
    <xf numFmtId="0" fontId="10" fillId="0" borderId="4" xfId="3" applyFont="1" applyFill="1" applyBorder="1" applyAlignment="1">
      <alignment horizontal="center" wrapText="1"/>
    </xf>
    <xf numFmtId="3" fontId="10" fillId="0" borderId="3" xfId="3" applyNumberFormat="1" applyFont="1" applyFill="1" applyBorder="1" applyAlignment="1">
      <alignment horizontal="center" wrapText="1"/>
    </xf>
    <xf numFmtId="3" fontId="7" fillId="0" borderId="4" xfId="3" applyNumberFormat="1" applyFont="1" applyFill="1" applyBorder="1" applyAlignment="1">
      <alignment horizontal="center" wrapText="1"/>
    </xf>
    <xf numFmtId="0" fontId="10" fillId="0" borderId="4" xfId="3" applyFont="1" applyBorder="1" applyAlignment="1">
      <alignment horizontal="center"/>
    </xf>
    <xf numFmtId="0" fontId="10" fillId="0" borderId="3" xfId="3" applyFont="1" applyBorder="1" applyAlignment="1">
      <alignment horizontal="center" wrapText="1"/>
    </xf>
    <xf numFmtId="0" fontId="4" fillId="0" borderId="0" xfId="3" applyFont="1" applyBorder="1" applyAlignment="1">
      <alignment horizontal="left"/>
    </xf>
    <xf numFmtId="0" fontId="10" fillId="0" borderId="3" xfId="3" applyFont="1" applyFill="1" applyBorder="1" applyAlignment="1">
      <alignment horizontal="center" wrapText="1"/>
    </xf>
    <xf numFmtId="0" fontId="4" fillId="0" borderId="4" xfId="3" applyFont="1" applyBorder="1" applyAlignment="1">
      <alignment horizontal="center" wrapText="1"/>
    </xf>
    <xf numFmtId="0" fontId="33" fillId="0" borderId="0" xfId="3" applyFont="1" applyFill="1" applyBorder="1" applyAlignment="1">
      <alignment wrapText="1"/>
    </xf>
    <xf numFmtId="0" fontId="4" fillId="0" borderId="0" xfId="3" applyFont="1" applyBorder="1" applyAlignment="1">
      <alignment horizontal="left" vertical="top" wrapText="1"/>
    </xf>
    <xf numFmtId="3" fontId="10" fillId="0" borderId="4" xfId="3" applyNumberFormat="1" applyFont="1" applyFill="1" applyBorder="1" applyAlignment="1">
      <alignment horizontal="center" wrapText="1"/>
    </xf>
    <xf numFmtId="0" fontId="33" fillId="0" borderId="0" xfId="3" applyFont="1" applyBorder="1" applyAlignment="1">
      <alignment horizontal="left" vertical="center" wrapText="1"/>
    </xf>
    <xf numFmtId="0" fontId="7" fillId="0" borderId="4" xfId="3" applyFont="1" applyFill="1" applyBorder="1" applyAlignment="1">
      <alignment horizontal="center"/>
    </xf>
    <xf numFmtId="0" fontId="4" fillId="0" borderId="0" xfId="3" applyFont="1" applyBorder="1" applyAlignment="1">
      <alignment horizontal="left" vertical="center" wrapText="1"/>
    </xf>
    <xf numFmtId="0" fontId="7" fillId="0" borderId="7" xfId="3" applyFont="1" applyFill="1" applyBorder="1" applyAlignment="1">
      <alignment horizontal="center"/>
    </xf>
    <xf numFmtId="0" fontId="10" fillId="0" borderId="3" xfId="3" applyFont="1" applyFill="1" applyBorder="1" applyAlignment="1">
      <alignment horizontal="center"/>
    </xf>
    <xf numFmtId="0" fontId="33" fillId="0" borderId="0" xfId="3" applyFont="1" applyFill="1" applyAlignment="1">
      <alignment horizontal="left" vertical="center" wrapText="1"/>
    </xf>
    <xf numFmtId="0" fontId="33" fillId="0" borderId="0" xfId="3" applyFont="1" applyFill="1" applyBorder="1" applyAlignment="1">
      <alignment horizontal="left" vertical="center" wrapText="1"/>
    </xf>
    <xf numFmtId="0" fontId="22" fillId="0" borderId="9" xfId="3" applyFont="1" applyBorder="1" applyAlignment="1">
      <alignment vertical="center" wrapText="1"/>
    </xf>
  </cellXfs>
  <cellStyles count="7">
    <cellStyle name="Comma" xfId="1" builtinId="3"/>
    <cellStyle name="Hyperlink" xfId="2" builtinId="8"/>
    <cellStyle name="Microsoft Excel found an error in the formula you entered. Do you want to accept the correction proposed below?_x000a__x000a_|_x000a__x000a_• To accept the correction, click Yes._x000a_• To close this message and correct the formula yourself, click No." xfId="3"/>
    <cellStyle name="Normal" xfId="0" builtinId="0"/>
    <cellStyle name="Normal_A20" xfId="4"/>
    <cellStyle name="Normal_ROGS ancillary"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628650</xdr:colOff>
      <xdr:row>2</xdr:row>
      <xdr:rowOff>0</xdr:rowOff>
    </xdr:from>
    <xdr:to>
      <xdr:col>5</xdr:col>
      <xdr:colOff>352425</xdr:colOff>
      <xdr:row>8</xdr:row>
      <xdr:rowOff>276225</xdr:rowOff>
    </xdr:to>
    <xdr:pic>
      <xdr:nvPicPr>
        <xdr:cNvPr id="1125" name="Picture 1" descr="A joint Commonwealth and State/Territory Program providing funding and assistance for Australians in need." title="HACC Home and Community Car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762000"/>
          <a:ext cx="4105275"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sheetPr>
  <dimension ref="B1:H20"/>
  <sheetViews>
    <sheetView tabSelected="1" workbookViewId="0"/>
  </sheetViews>
  <sheetFormatPr defaultColWidth="13.7109375" defaultRowHeight="30" customHeight="1" x14ac:dyDescent="0.2"/>
  <cols>
    <col min="1" max="1" width="5.7109375" customWidth="1"/>
    <col min="2" max="6" width="16.42578125" customWidth="1"/>
    <col min="7" max="7" width="5.7109375" customWidth="1"/>
    <col min="8" max="8" width="12.85546875" customWidth="1"/>
  </cols>
  <sheetData>
    <row r="1" spans="2:8" ht="30" customHeight="1" x14ac:dyDescent="0.3">
      <c r="B1" s="134" t="s">
        <v>45</v>
      </c>
    </row>
    <row r="2" spans="2:8" ht="30" customHeight="1" x14ac:dyDescent="0.3">
      <c r="B2" s="134"/>
    </row>
    <row r="3" spans="2:8" ht="30" customHeight="1" x14ac:dyDescent="0.3">
      <c r="B3" s="134"/>
    </row>
    <row r="4" spans="2:8" ht="30" customHeight="1" x14ac:dyDescent="0.4">
      <c r="B4" s="244"/>
    </row>
    <row r="5" spans="2:8" ht="30" customHeight="1" x14ac:dyDescent="0.4">
      <c r="B5" s="244"/>
    </row>
    <row r="6" spans="2:8" ht="30" customHeight="1" x14ac:dyDescent="0.4">
      <c r="B6" s="244"/>
    </row>
    <row r="7" spans="2:8" ht="30" customHeight="1" x14ac:dyDescent="0.4">
      <c r="B7" s="244"/>
    </row>
    <row r="8" spans="2:8" ht="30" customHeight="1" x14ac:dyDescent="0.4">
      <c r="B8" s="244"/>
    </row>
    <row r="9" spans="2:8" ht="100.5" customHeight="1" x14ac:dyDescent="0.4">
      <c r="B9" s="244"/>
    </row>
    <row r="10" spans="2:8" ht="30" customHeight="1" x14ac:dyDescent="0.4">
      <c r="B10" s="320" t="s">
        <v>71</v>
      </c>
      <c r="C10" s="320"/>
      <c r="D10" s="320"/>
      <c r="E10" s="320"/>
      <c r="F10" s="320"/>
      <c r="G10" s="247"/>
      <c r="H10" s="247"/>
    </row>
    <row r="11" spans="2:8" ht="30" customHeight="1" x14ac:dyDescent="0.4">
      <c r="B11" s="320" t="s">
        <v>24</v>
      </c>
      <c r="C11" s="320"/>
      <c r="D11" s="320"/>
      <c r="E11" s="320"/>
      <c r="F11" s="320"/>
      <c r="G11" s="247"/>
      <c r="H11" s="247"/>
    </row>
    <row r="12" spans="2:8" ht="30" customHeight="1" x14ac:dyDescent="0.4">
      <c r="B12" s="320" t="s">
        <v>88</v>
      </c>
      <c r="C12" s="320"/>
      <c r="D12" s="320"/>
      <c r="E12" s="320"/>
      <c r="F12" s="320"/>
      <c r="G12" s="247"/>
      <c r="H12" s="247"/>
    </row>
    <row r="13" spans="2:8" ht="30" customHeight="1" x14ac:dyDescent="0.4">
      <c r="B13" s="244"/>
    </row>
    <row r="14" spans="2:8" ht="30" customHeight="1" x14ac:dyDescent="0.2">
      <c r="B14" s="245"/>
    </row>
    <row r="15" spans="2:8" ht="30" customHeight="1" x14ac:dyDescent="0.2">
      <c r="B15" s="245"/>
    </row>
    <row r="16" spans="2:8" ht="30" customHeight="1" x14ac:dyDescent="0.2">
      <c r="B16" s="245"/>
    </row>
    <row r="17" spans="2:8" ht="30" customHeight="1" x14ac:dyDescent="0.2">
      <c r="B17" s="245"/>
    </row>
    <row r="18" spans="2:8" ht="30" customHeight="1" x14ac:dyDescent="0.2">
      <c r="B18" s="245"/>
    </row>
    <row r="19" spans="2:8" ht="30" customHeight="1" x14ac:dyDescent="0.25">
      <c r="B19" s="246"/>
    </row>
    <row r="20" spans="2:8" ht="30" customHeight="1" x14ac:dyDescent="0.25">
      <c r="B20" s="321" t="s">
        <v>370</v>
      </c>
      <c r="C20" s="321"/>
      <c r="D20" s="321"/>
      <c r="E20" s="321"/>
      <c r="F20" s="321"/>
      <c r="G20" s="248"/>
      <c r="H20" s="248"/>
    </row>
  </sheetData>
  <mergeCells count="4">
    <mergeCell ref="B10:F10"/>
    <mergeCell ref="B11:F11"/>
    <mergeCell ref="B12:F12"/>
    <mergeCell ref="B20:F20"/>
  </mergeCells>
  <phoneticPr fontId="2" type="noConversion"/>
  <pageMargins left="0.47244094488188981" right="0.47244094488188981" top="0.74803149606299213" bottom="0.47244094488188981" header="0.31496062992125984" footer="0.31496062992125984"/>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workbookViewId="0">
      <selection activeCell="A2" sqref="A2"/>
    </sheetView>
  </sheetViews>
  <sheetFormatPr defaultRowHeight="12.75" x14ac:dyDescent="0.2"/>
  <cols>
    <col min="1" max="1" width="26" style="12" customWidth="1"/>
    <col min="2" max="9" width="9.7109375" style="13" customWidth="1"/>
    <col min="10" max="10" width="9.7109375" style="14" customWidth="1"/>
    <col min="11" max="16384" width="9.140625" style="11"/>
  </cols>
  <sheetData>
    <row r="1" spans="1:14" ht="15" x14ac:dyDescent="0.25">
      <c r="A1" s="324" t="s">
        <v>499</v>
      </c>
      <c r="B1" s="324"/>
      <c r="C1" s="324"/>
      <c r="D1" s="324"/>
      <c r="E1" s="324"/>
      <c r="F1" s="324"/>
      <c r="G1" s="324"/>
      <c r="H1" s="324"/>
      <c r="I1" s="324"/>
      <c r="J1" s="324"/>
    </row>
    <row r="2" spans="1:14" ht="15" x14ac:dyDescent="0.3">
      <c r="A2" s="60"/>
      <c r="B2" s="60"/>
      <c r="C2" s="60"/>
      <c r="D2" s="60"/>
      <c r="E2" s="60"/>
      <c r="F2" s="60"/>
      <c r="G2" s="60"/>
      <c r="H2" s="60"/>
      <c r="I2" s="60"/>
      <c r="J2" s="60"/>
    </row>
    <row r="3" spans="1:14" x14ac:dyDescent="0.2">
      <c r="A3" s="67"/>
      <c r="B3" s="262" t="s">
        <v>128</v>
      </c>
      <c r="C3" s="262" t="s">
        <v>264</v>
      </c>
      <c r="D3" s="262" t="s">
        <v>265</v>
      </c>
      <c r="E3" s="262" t="s">
        <v>131</v>
      </c>
      <c r="F3" s="262" t="s">
        <v>132</v>
      </c>
      <c r="G3" s="262" t="s">
        <v>266</v>
      </c>
      <c r="H3" s="262" t="s">
        <v>134</v>
      </c>
      <c r="I3" s="262" t="s">
        <v>135</v>
      </c>
      <c r="J3" s="262" t="s">
        <v>267</v>
      </c>
    </row>
    <row r="4" spans="1:14" ht="18" customHeight="1" x14ac:dyDescent="0.2">
      <c r="A4" s="198" t="s">
        <v>309</v>
      </c>
      <c r="B4" s="334" t="s">
        <v>276</v>
      </c>
      <c r="C4" s="334"/>
      <c r="D4" s="334"/>
      <c r="E4" s="334"/>
      <c r="F4" s="334"/>
      <c r="G4" s="334"/>
      <c r="H4" s="334"/>
      <c r="I4" s="334"/>
      <c r="J4" s="334"/>
    </row>
    <row r="5" spans="1:14" x14ac:dyDescent="0.2">
      <c r="A5" s="67" t="s">
        <v>152</v>
      </c>
      <c r="B5" s="260">
        <v>229539</v>
      </c>
      <c r="C5" s="260">
        <v>227965</v>
      </c>
      <c r="D5" s="260">
        <v>159568</v>
      </c>
      <c r="E5" s="260">
        <v>79661</v>
      </c>
      <c r="F5" s="260">
        <v>60212</v>
      </c>
      <c r="G5" s="260">
        <v>26255</v>
      </c>
      <c r="H5" s="260">
        <v>2140</v>
      </c>
      <c r="I5" s="260">
        <v>11187</v>
      </c>
      <c r="J5" s="294">
        <v>796527</v>
      </c>
      <c r="L5" s="293"/>
      <c r="N5" s="293"/>
    </row>
    <row r="6" spans="1:14" x14ac:dyDescent="0.2">
      <c r="A6" s="67" t="s">
        <v>157</v>
      </c>
      <c r="B6" s="260">
        <v>5175</v>
      </c>
      <c r="C6" s="260">
        <v>10184</v>
      </c>
      <c r="D6" s="260">
        <v>1577</v>
      </c>
      <c r="E6" s="260">
        <v>3347</v>
      </c>
      <c r="F6" s="260">
        <v>2101</v>
      </c>
      <c r="G6" s="260">
        <v>195</v>
      </c>
      <c r="H6" s="260">
        <v>22</v>
      </c>
      <c r="I6" s="260">
        <v>201</v>
      </c>
      <c r="J6" s="294">
        <v>22802</v>
      </c>
      <c r="L6" s="293"/>
      <c r="N6" s="293"/>
    </row>
    <row r="7" spans="1:14" x14ac:dyDescent="0.2">
      <c r="A7" s="67" t="s">
        <v>155</v>
      </c>
      <c r="B7" s="260">
        <v>3973</v>
      </c>
      <c r="C7" s="260">
        <v>6027</v>
      </c>
      <c r="D7" s="260">
        <v>530</v>
      </c>
      <c r="E7" s="260">
        <v>1817</v>
      </c>
      <c r="F7" s="260">
        <v>198</v>
      </c>
      <c r="G7" s="294">
        <v>114</v>
      </c>
      <c r="H7" s="294">
        <v>28</v>
      </c>
      <c r="I7" s="294">
        <v>101</v>
      </c>
      <c r="J7" s="294">
        <v>12788</v>
      </c>
      <c r="L7" s="293"/>
      <c r="N7" s="293"/>
    </row>
    <row r="8" spans="1:14" x14ac:dyDescent="0.2">
      <c r="A8" s="67" t="s">
        <v>149</v>
      </c>
      <c r="B8" s="260">
        <v>3293</v>
      </c>
      <c r="C8" s="260">
        <v>1434</v>
      </c>
      <c r="D8" s="260">
        <v>122</v>
      </c>
      <c r="E8" s="260">
        <v>209</v>
      </c>
      <c r="F8" s="260">
        <v>101</v>
      </c>
      <c r="G8" s="295" t="s">
        <v>562</v>
      </c>
      <c r="H8" s="295" t="s">
        <v>562</v>
      </c>
      <c r="I8" s="294">
        <v>32</v>
      </c>
      <c r="J8" s="294">
        <v>5191</v>
      </c>
      <c r="L8" s="293"/>
      <c r="N8" s="293"/>
    </row>
    <row r="9" spans="1:14" x14ac:dyDescent="0.2">
      <c r="A9" s="67" t="s">
        <v>150</v>
      </c>
      <c r="B9" s="260">
        <v>2193</v>
      </c>
      <c r="C9" s="260">
        <v>1146</v>
      </c>
      <c r="D9" s="260">
        <v>386</v>
      </c>
      <c r="E9" s="260">
        <v>223</v>
      </c>
      <c r="F9" s="260">
        <v>264</v>
      </c>
      <c r="G9" s="294">
        <v>31</v>
      </c>
      <c r="H9" s="294">
        <v>9</v>
      </c>
      <c r="I9" s="294">
        <v>97</v>
      </c>
      <c r="J9" s="294">
        <v>4349</v>
      </c>
      <c r="L9" s="293"/>
      <c r="N9" s="293"/>
    </row>
    <row r="10" spans="1:14" x14ac:dyDescent="0.2">
      <c r="A10" s="67" t="s">
        <v>168</v>
      </c>
      <c r="B10" s="260">
        <v>1148</v>
      </c>
      <c r="C10" s="260">
        <v>1371</v>
      </c>
      <c r="D10" s="260">
        <v>165</v>
      </c>
      <c r="E10" s="260">
        <v>341</v>
      </c>
      <c r="F10" s="260">
        <v>163</v>
      </c>
      <c r="G10" s="295">
        <v>0</v>
      </c>
      <c r="H10" s="295" t="s">
        <v>562</v>
      </c>
      <c r="I10" s="294">
        <v>70</v>
      </c>
      <c r="J10" s="294">
        <v>3258</v>
      </c>
      <c r="L10" s="293"/>
      <c r="N10" s="293"/>
    </row>
    <row r="11" spans="1:14" x14ac:dyDescent="0.2">
      <c r="A11" s="67" t="s">
        <v>165</v>
      </c>
      <c r="B11" s="260">
        <v>1447</v>
      </c>
      <c r="C11" s="260">
        <v>805</v>
      </c>
      <c r="D11" s="260">
        <v>333</v>
      </c>
      <c r="E11" s="260">
        <v>171</v>
      </c>
      <c r="F11" s="260">
        <v>142</v>
      </c>
      <c r="G11" s="294">
        <v>18</v>
      </c>
      <c r="H11" s="295" t="s">
        <v>562</v>
      </c>
      <c r="I11" s="294">
        <v>138</v>
      </c>
      <c r="J11" s="294">
        <v>3054</v>
      </c>
      <c r="L11" s="293"/>
      <c r="N11" s="293"/>
    </row>
    <row r="12" spans="1:14" x14ac:dyDescent="0.2">
      <c r="A12" s="67" t="s">
        <v>162</v>
      </c>
      <c r="B12" s="260">
        <v>570</v>
      </c>
      <c r="C12" s="260">
        <v>1009</v>
      </c>
      <c r="D12" s="260">
        <v>263</v>
      </c>
      <c r="E12" s="260">
        <v>567</v>
      </c>
      <c r="F12" s="260">
        <v>359</v>
      </c>
      <c r="G12" s="294">
        <v>144</v>
      </c>
      <c r="H12" s="295" t="s">
        <v>232</v>
      </c>
      <c r="I12" s="294">
        <v>86</v>
      </c>
      <c r="J12" s="294">
        <v>2998</v>
      </c>
      <c r="L12" s="293"/>
      <c r="N12" s="293"/>
    </row>
    <row r="13" spans="1:14" x14ac:dyDescent="0.2">
      <c r="A13" s="67" t="s">
        <v>151</v>
      </c>
      <c r="B13" s="260">
        <v>709</v>
      </c>
      <c r="C13" s="260">
        <v>1124</v>
      </c>
      <c r="D13" s="260">
        <v>171</v>
      </c>
      <c r="E13" s="260">
        <v>429</v>
      </c>
      <c r="F13" s="260">
        <v>241</v>
      </c>
      <c r="G13" s="294">
        <v>47</v>
      </c>
      <c r="H13" s="295" t="s">
        <v>562</v>
      </c>
      <c r="I13" s="294">
        <v>100</v>
      </c>
      <c r="J13" s="294">
        <v>2821</v>
      </c>
      <c r="L13" s="293"/>
      <c r="N13" s="293"/>
    </row>
    <row r="14" spans="1:14" x14ac:dyDescent="0.2">
      <c r="A14" s="67" t="s">
        <v>148</v>
      </c>
      <c r="B14" s="260">
        <v>91</v>
      </c>
      <c r="C14" s="260">
        <v>46</v>
      </c>
      <c r="D14" s="260">
        <v>278</v>
      </c>
      <c r="E14" s="260">
        <v>426</v>
      </c>
      <c r="F14" s="260">
        <v>745</v>
      </c>
      <c r="G14" s="295">
        <v>6</v>
      </c>
      <c r="H14" s="294">
        <v>1178</v>
      </c>
      <c r="I14" s="295" t="s">
        <v>562</v>
      </c>
      <c r="J14" s="294">
        <v>2770</v>
      </c>
      <c r="L14" s="293"/>
      <c r="N14" s="293"/>
    </row>
    <row r="15" spans="1:14" x14ac:dyDescent="0.2">
      <c r="A15" s="67" t="s">
        <v>163</v>
      </c>
      <c r="B15" s="260">
        <v>896</v>
      </c>
      <c r="C15" s="260">
        <v>1138</v>
      </c>
      <c r="D15" s="260">
        <v>99</v>
      </c>
      <c r="E15" s="260">
        <v>150</v>
      </c>
      <c r="F15" s="260">
        <v>33</v>
      </c>
      <c r="G15" s="294">
        <v>5</v>
      </c>
      <c r="H15" s="295" t="s">
        <v>562</v>
      </c>
      <c r="I15" s="294">
        <v>15</v>
      </c>
      <c r="J15" s="294">
        <v>2336</v>
      </c>
      <c r="L15" s="293"/>
      <c r="N15" s="293"/>
    </row>
    <row r="16" spans="1:14" x14ac:dyDescent="0.2">
      <c r="A16" s="67" t="s">
        <v>160</v>
      </c>
      <c r="B16" s="260">
        <v>1147</v>
      </c>
      <c r="C16" s="260">
        <v>726</v>
      </c>
      <c r="D16" s="260">
        <v>125</v>
      </c>
      <c r="E16" s="260">
        <v>78</v>
      </c>
      <c r="F16" s="260">
        <v>119</v>
      </c>
      <c r="G16" s="294">
        <v>7</v>
      </c>
      <c r="H16" s="295" t="s">
        <v>562</v>
      </c>
      <c r="I16" s="294">
        <v>91</v>
      </c>
      <c r="J16" s="294">
        <v>2293</v>
      </c>
      <c r="L16" s="293"/>
      <c r="N16" s="293"/>
    </row>
    <row r="17" spans="1:14" x14ac:dyDescent="0.2">
      <c r="A17" s="67" t="s">
        <v>158</v>
      </c>
      <c r="B17" s="260">
        <v>798</v>
      </c>
      <c r="C17" s="260">
        <v>1112</v>
      </c>
      <c r="D17" s="260">
        <v>27</v>
      </c>
      <c r="E17" s="260">
        <v>30</v>
      </c>
      <c r="F17" s="260">
        <v>130</v>
      </c>
      <c r="G17" s="295" t="s">
        <v>562</v>
      </c>
      <c r="H17" s="295" t="s">
        <v>232</v>
      </c>
      <c r="I17" s="295" t="s">
        <v>562</v>
      </c>
      <c r="J17" s="294">
        <v>2097</v>
      </c>
      <c r="L17" s="293"/>
      <c r="N17" s="293"/>
    </row>
    <row r="18" spans="1:14" x14ac:dyDescent="0.2">
      <c r="A18" s="67" t="s">
        <v>154</v>
      </c>
      <c r="B18" s="260">
        <v>411</v>
      </c>
      <c r="C18" s="260">
        <v>529</v>
      </c>
      <c r="D18" s="260">
        <v>209</v>
      </c>
      <c r="E18" s="260">
        <v>446</v>
      </c>
      <c r="F18" s="260">
        <v>213</v>
      </c>
      <c r="G18" s="294">
        <v>37</v>
      </c>
      <c r="H18" s="294">
        <v>9</v>
      </c>
      <c r="I18" s="294">
        <v>62</v>
      </c>
      <c r="J18" s="294">
        <v>1916</v>
      </c>
      <c r="L18" s="293"/>
      <c r="N18" s="293"/>
    </row>
    <row r="19" spans="1:14" x14ac:dyDescent="0.2">
      <c r="A19" s="67" t="s">
        <v>159</v>
      </c>
      <c r="B19" s="260">
        <v>654</v>
      </c>
      <c r="C19" s="260">
        <v>770</v>
      </c>
      <c r="D19" s="260">
        <v>32</v>
      </c>
      <c r="E19" s="260">
        <v>221</v>
      </c>
      <c r="F19" s="260">
        <v>17</v>
      </c>
      <c r="G19" s="295" t="s">
        <v>232</v>
      </c>
      <c r="H19" s="295" t="s">
        <v>232</v>
      </c>
      <c r="I19" s="295" t="s">
        <v>562</v>
      </c>
      <c r="J19" s="294">
        <v>1694</v>
      </c>
      <c r="L19" s="293"/>
      <c r="N19" s="293"/>
    </row>
    <row r="20" spans="1:14" x14ac:dyDescent="0.2">
      <c r="A20" s="67" t="s">
        <v>166</v>
      </c>
      <c r="B20" s="260">
        <v>482</v>
      </c>
      <c r="C20" s="260">
        <v>1001</v>
      </c>
      <c r="D20" s="260">
        <v>10</v>
      </c>
      <c r="E20" s="260">
        <v>35</v>
      </c>
      <c r="F20" s="260">
        <v>8</v>
      </c>
      <c r="G20" s="295" t="s">
        <v>562</v>
      </c>
      <c r="H20" s="295" t="s">
        <v>232</v>
      </c>
      <c r="I20" s="295" t="s">
        <v>562</v>
      </c>
      <c r="J20" s="294">
        <v>1536</v>
      </c>
      <c r="L20" s="293"/>
      <c r="N20" s="293"/>
    </row>
    <row r="21" spans="1:14" x14ac:dyDescent="0.2">
      <c r="A21" s="67" t="s">
        <v>164</v>
      </c>
      <c r="B21" s="260">
        <v>476</v>
      </c>
      <c r="C21" s="260">
        <v>505</v>
      </c>
      <c r="D21" s="260">
        <v>108</v>
      </c>
      <c r="E21" s="260">
        <v>229</v>
      </c>
      <c r="F21" s="260">
        <v>37</v>
      </c>
      <c r="G21" s="295" t="s">
        <v>562</v>
      </c>
      <c r="H21" s="295" t="s">
        <v>232</v>
      </c>
      <c r="I21" s="294">
        <v>40</v>
      </c>
      <c r="J21" s="294">
        <v>1395</v>
      </c>
      <c r="L21" s="293"/>
      <c r="N21" s="293"/>
    </row>
    <row r="22" spans="1:14" x14ac:dyDescent="0.2">
      <c r="A22" s="67" t="s">
        <v>161</v>
      </c>
      <c r="B22" s="260">
        <v>160</v>
      </c>
      <c r="C22" s="260">
        <v>428</v>
      </c>
      <c r="D22" s="260">
        <v>129</v>
      </c>
      <c r="E22" s="260">
        <v>273</v>
      </c>
      <c r="F22" s="260">
        <v>176</v>
      </c>
      <c r="G22" s="294">
        <v>13</v>
      </c>
      <c r="H22" s="295" t="s">
        <v>562</v>
      </c>
      <c r="I22" s="294">
        <v>21</v>
      </c>
      <c r="J22" s="294">
        <v>1200</v>
      </c>
      <c r="L22" s="293"/>
      <c r="N22" s="293"/>
    </row>
    <row r="23" spans="1:14" x14ac:dyDescent="0.2">
      <c r="A23" s="67" t="s">
        <v>156</v>
      </c>
      <c r="B23" s="260">
        <v>271</v>
      </c>
      <c r="C23" s="260">
        <v>388</v>
      </c>
      <c r="D23" s="260">
        <v>127</v>
      </c>
      <c r="E23" s="260">
        <v>223</v>
      </c>
      <c r="F23" s="260">
        <v>32</v>
      </c>
      <c r="G23" s="295" t="s">
        <v>562</v>
      </c>
      <c r="H23" s="295" t="s">
        <v>562</v>
      </c>
      <c r="I23" s="294">
        <v>28</v>
      </c>
      <c r="J23" s="294">
        <v>1069</v>
      </c>
      <c r="L23" s="293"/>
      <c r="N23" s="293"/>
    </row>
    <row r="24" spans="1:14" x14ac:dyDescent="0.2">
      <c r="A24" s="67" t="s">
        <v>167</v>
      </c>
      <c r="B24" s="260">
        <v>168</v>
      </c>
      <c r="C24" s="260">
        <v>277</v>
      </c>
      <c r="D24" s="260">
        <v>50</v>
      </c>
      <c r="E24" s="260">
        <v>383</v>
      </c>
      <c r="F24" s="260">
        <v>59</v>
      </c>
      <c r="G24" s="294">
        <v>6</v>
      </c>
      <c r="H24" s="295" t="s">
        <v>562</v>
      </c>
      <c r="I24" s="294">
        <v>15</v>
      </c>
      <c r="J24" s="294">
        <v>958</v>
      </c>
      <c r="L24" s="293"/>
      <c r="N24" s="293"/>
    </row>
    <row r="25" spans="1:14" x14ac:dyDescent="0.2">
      <c r="A25" s="67" t="s">
        <v>153</v>
      </c>
      <c r="B25" s="260">
        <v>257</v>
      </c>
      <c r="C25" s="260">
        <v>327</v>
      </c>
      <c r="D25" s="260">
        <v>104</v>
      </c>
      <c r="E25" s="260">
        <v>64</v>
      </c>
      <c r="F25" s="260">
        <v>111</v>
      </c>
      <c r="G25" s="294">
        <v>7</v>
      </c>
      <c r="H25" s="295" t="s">
        <v>562</v>
      </c>
      <c r="I25" s="294">
        <v>5</v>
      </c>
      <c r="J25" s="294">
        <v>875</v>
      </c>
      <c r="L25" s="293"/>
      <c r="N25" s="293"/>
    </row>
    <row r="26" spans="1:14" x14ac:dyDescent="0.2">
      <c r="A26" s="67" t="s">
        <v>497</v>
      </c>
      <c r="B26" s="294">
        <v>3998</v>
      </c>
      <c r="C26" s="294">
        <v>2291</v>
      </c>
      <c r="D26" s="294">
        <v>1217</v>
      </c>
      <c r="E26" s="294">
        <v>1089</v>
      </c>
      <c r="F26" s="294">
        <v>841</v>
      </c>
      <c r="G26" s="294">
        <v>85</v>
      </c>
      <c r="H26" s="294">
        <v>125</v>
      </c>
      <c r="I26" s="294">
        <v>258</v>
      </c>
      <c r="J26" s="294">
        <v>9904</v>
      </c>
      <c r="L26" s="293"/>
      <c r="N26" s="293"/>
    </row>
    <row r="27" spans="1:14" x14ac:dyDescent="0.2">
      <c r="A27" s="67" t="s">
        <v>498</v>
      </c>
      <c r="B27" s="260">
        <v>9788</v>
      </c>
      <c r="C27" s="260">
        <v>13664</v>
      </c>
      <c r="D27" s="260">
        <v>10684</v>
      </c>
      <c r="E27" s="260">
        <v>7714</v>
      </c>
      <c r="F27" s="260">
        <v>2347</v>
      </c>
      <c r="G27" s="294">
        <v>1132</v>
      </c>
      <c r="H27" s="294">
        <v>468</v>
      </c>
      <c r="I27" s="294">
        <v>459</v>
      </c>
      <c r="J27" s="294">
        <v>46256</v>
      </c>
      <c r="L27" s="293"/>
      <c r="N27" s="293"/>
    </row>
    <row r="28" spans="1:14" x14ac:dyDescent="0.2">
      <c r="A28" s="39" t="s">
        <v>127</v>
      </c>
      <c r="B28" s="261">
        <f>SUM(B5:B27)</f>
        <v>267644</v>
      </c>
      <c r="C28" s="261">
        <f t="shared" ref="C28:J28" si="0">SUM(C5:C27)</f>
        <v>274267</v>
      </c>
      <c r="D28" s="261">
        <f t="shared" si="0"/>
        <v>176314</v>
      </c>
      <c r="E28" s="261">
        <f t="shared" si="0"/>
        <v>98126</v>
      </c>
      <c r="F28" s="261">
        <f t="shared" si="0"/>
        <v>68649</v>
      </c>
      <c r="G28" s="261">
        <f t="shared" si="0"/>
        <v>28102</v>
      </c>
      <c r="H28" s="261">
        <f t="shared" si="0"/>
        <v>3979</v>
      </c>
      <c r="I28" s="261">
        <f t="shared" si="0"/>
        <v>13006</v>
      </c>
      <c r="J28" s="261">
        <f t="shared" si="0"/>
        <v>930087</v>
      </c>
      <c r="L28" s="293"/>
      <c r="N28" s="293"/>
    </row>
    <row r="29" spans="1:14" ht="18" customHeight="1" x14ac:dyDescent="0.2">
      <c r="A29" s="72" t="s">
        <v>309</v>
      </c>
      <c r="B29" s="334" t="s">
        <v>268</v>
      </c>
      <c r="C29" s="334"/>
      <c r="D29" s="334"/>
      <c r="E29" s="334"/>
      <c r="F29" s="334"/>
      <c r="G29" s="334"/>
      <c r="H29" s="334"/>
      <c r="I29" s="334"/>
      <c r="J29" s="334"/>
    </row>
    <row r="30" spans="1:14" x14ac:dyDescent="0.2">
      <c r="A30" s="71" t="s">
        <v>152</v>
      </c>
      <c r="B30" s="68">
        <f>B5/B$28</f>
        <v>0.85762804322159292</v>
      </c>
      <c r="C30" s="68">
        <f t="shared" ref="C30:J30" si="1">C5/C$28</f>
        <v>0.83117910649111992</v>
      </c>
      <c r="D30" s="68">
        <f t="shared" si="1"/>
        <v>0.90502172260852798</v>
      </c>
      <c r="E30" s="68">
        <f t="shared" si="1"/>
        <v>0.81182357377249659</v>
      </c>
      <c r="F30" s="68">
        <f t="shared" si="1"/>
        <v>0.87709944791621142</v>
      </c>
      <c r="G30" s="68">
        <f t="shared" si="1"/>
        <v>0.93427514055939076</v>
      </c>
      <c r="H30" s="68">
        <f t="shared" si="1"/>
        <v>0.53782357376225187</v>
      </c>
      <c r="I30" s="68">
        <f t="shared" si="1"/>
        <v>0.86014147316623102</v>
      </c>
      <c r="J30" s="68">
        <f t="shared" si="1"/>
        <v>0.85640053027297447</v>
      </c>
    </row>
    <row r="31" spans="1:14" x14ac:dyDescent="0.2">
      <c r="A31" s="71" t="s">
        <v>169</v>
      </c>
      <c r="B31" s="68">
        <f>SUM(B6:B26) / B$28</f>
        <v>0.1058009893739445</v>
      </c>
      <c r="C31" s="68">
        <f t="shared" ref="C31:J31" si="2">SUM(C6:C26) / C$28</f>
        <v>0.11900082766063726</v>
      </c>
      <c r="D31" s="68">
        <f t="shared" si="2"/>
        <v>3.4381841487346437E-2</v>
      </c>
      <c r="E31" s="68">
        <f t="shared" si="2"/>
        <v>0.10956321464239854</v>
      </c>
      <c r="F31" s="68">
        <f t="shared" si="2"/>
        <v>8.8712144386662584E-2</v>
      </c>
      <c r="G31" s="68">
        <f t="shared" si="2"/>
        <v>2.54430289659099E-2</v>
      </c>
      <c r="H31" s="68">
        <f t="shared" si="2"/>
        <v>0.34455893440562957</v>
      </c>
      <c r="I31" s="68">
        <f t="shared" si="2"/>
        <v>0.10456712286636936</v>
      </c>
      <c r="J31" s="68">
        <f t="shared" si="2"/>
        <v>9.386648775867204E-2</v>
      </c>
    </row>
    <row r="32" spans="1:14" x14ac:dyDescent="0.2">
      <c r="A32" s="185" t="s">
        <v>312</v>
      </c>
      <c r="B32" s="181">
        <f>B27/B28</f>
        <v>3.6570967404462647E-2</v>
      </c>
      <c r="C32" s="181">
        <f t="shared" ref="C32:J32" si="3">C27/C28</f>
        <v>4.9820065848242771E-2</v>
      </c>
      <c r="D32" s="181">
        <f t="shared" si="3"/>
        <v>6.0596435904125591E-2</v>
      </c>
      <c r="E32" s="181">
        <f t="shared" si="3"/>
        <v>7.861321158510487E-2</v>
      </c>
      <c r="F32" s="181">
        <f t="shared" si="3"/>
        <v>3.4188407697125958E-2</v>
      </c>
      <c r="G32" s="181">
        <f t="shared" si="3"/>
        <v>4.0281830474699312E-2</v>
      </c>
      <c r="H32" s="181">
        <f t="shared" si="3"/>
        <v>0.11761749183211863</v>
      </c>
      <c r="I32" s="181">
        <f t="shared" si="3"/>
        <v>3.5291403967399659E-2</v>
      </c>
      <c r="J32" s="181">
        <f t="shared" si="3"/>
        <v>4.9732981968353497E-2</v>
      </c>
    </row>
    <row r="33" spans="1:20" x14ac:dyDescent="0.2">
      <c r="A33" s="61" t="s">
        <v>127</v>
      </c>
      <c r="B33" s="176">
        <f>SUM(B30:B32)</f>
        <v>1.0000000000000002</v>
      </c>
      <c r="C33" s="176">
        <f t="shared" ref="C33:J33" si="4">SUM(C30:C32)</f>
        <v>0.99999999999999989</v>
      </c>
      <c r="D33" s="176">
        <f t="shared" si="4"/>
        <v>1</v>
      </c>
      <c r="E33" s="176">
        <f t="shared" si="4"/>
        <v>1</v>
      </c>
      <c r="F33" s="176">
        <f t="shared" si="4"/>
        <v>1</v>
      </c>
      <c r="G33" s="176">
        <f t="shared" si="4"/>
        <v>1</v>
      </c>
      <c r="H33" s="176">
        <f t="shared" si="4"/>
        <v>1</v>
      </c>
      <c r="I33" s="176">
        <f t="shared" si="4"/>
        <v>1</v>
      </c>
      <c r="J33" s="176">
        <f t="shared" si="4"/>
        <v>1</v>
      </c>
    </row>
    <row r="34" spans="1:20" ht="18" customHeight="1" x14ac:dyDescent="0.2">
      <c r="A34" s="72" t="s">
        <v>574</v>
      </c>
      <c r="B34" s="334" t="s">
        <v>341</v>
      </c>
      <c r="C34" s="334"/>
      <c r="D34" s="334"/>
      <c r="E34" s="334"/>
      <c r="F34" s="334"/>
      <c r="G34" s="334"/>
      <c r="H34" s="334"/>
      <c r="I34" s="334"/>
      <c r="J34" s="334"/>
    </row>
    <row r="35" spans="1:20" x14ac:dyDescent="0.2">
      <c r="A35" s="71" t="s">
        <v>152</v>
      </c>
      <c r="B35" s="68">
        <f>B5/SUM(B$5:B$26)</f>
        <v>0.89018289277736407</v>
      </c>
      <c r="C35" s="68">
        <f t="shared" ref="C35:J35" si="5">C5/SUM(C$5:C$26)</f>
        <v>0.87475969194521941</v>
      </c>
      <c r="D35" s="68">
        <f t="shared" si="5"/>
        <v>0.96340035017810788</v>
      </c>
      <c r="E35" s="68">
        <f t="shared" si="5"/>
        <v>0.88108879352298364</v>
      </c>
      <c r="F35" s="68">
        <f t="shared" si="5"/>
        <v>0.90814756719254319</v>
      </c>
      <c r="G35" s="68">
        <f t="shared" si="5"/>
        <v>0.97348906192065254</v>
      </c>
      <c r="H35" s="68">
        <f t="shared" si="5"/>
        <v>0.60951295927086302</v>
      </c>
      <c r="I35" s="68">
        <f t="shared" si="5"/>
        <v>0.89160755559097793</v>
      </c>
      <c r="J35" s="68">
        <f t="shared" si="5"/>
        <v>0.90122093477146648</v>
      </c>
    </row>
    <row r="36" spans="1:20" x14ac:dyDescent="0.2">
      <c r="A36" s="71" t="s">
        <v>169</v>
      </c>
      <c r="B36" s="68">
        <f>SUM(B$6:B$26)/SUM(B$5:B$26)</f>
        <v>0.10981710722263589</v>
      </c>
      <c r="C36" s="68">
        <f t="shared" ref="C36:J36" si="6">SUM(C$6:C$26)/SUM(C$5:C$26)</f>
        <v>0.12524030805478065</v>
      </c>
      <c r="D36" s="68">
        <f t="shared" si="6"/>
        <v>3.659964982189217E-2</v>
      </c>
      <c r="E36" s="68">
        <f t="shared" si="6"/>
        <v>0.11891120647701632</v>
      </c>
      <c r="F36" s="68">
        <f t="shared" si="6"/>
        <v>9.1852432807456794E-2</v>
      </c>
      <c r="G36" s="68">
        <f t="shared" si="6"/>
        <v>2.6510938079347422E-2</v>
      </c>
      <c r="H36" s="68">
        <f t="shared" si="6"/>
        <v>0.39048704072913698</v>
      </c>
      <c r="I36" s="68">
        <f t="shared" si="6"/>
        <v>0.10839244440902207</v>
      </c>
      <c r="J36" s="68">
        <f t="shared" si="6"/>
        <v>9.8779065228533511E-2</v>
      </c>
    </row>
    <row r="37" spans="1:20" x14ac:dyDescent="0.2">
      <c r="A37" s="61" t="s">
        <v>399</v>
      </c>
      <c r="B37" s="176">
        <f>SUM(B35:B36)</f>
        <v>1</v>
      </c>
      <c r="C37" s="176">
        <f t="shared" ref="C37:J37" si="7">SUM(C35:C36)</f>
        <v>1</v>
      </c>
      <c r="D37" s="176">
        <f t="shared" si="7"/>
        <v>1</v>
      </c>
      <c r="E37" s="176">
        <f t="shared" si="7"/>
        <v>1</v>
      </c>
      <c r="F37" s="176">
        <f t="shared" si="7"/>
        <v>1</v>
      </c>
      <c r="G37" s="176">
        <f t="shared" si="7"/>
        <v>1</v>
      </c>
      <c r="H37" s="176">
        <f t="shared" si="7"/>
        <v>1</v>
      </c>
      <c r="I37" s="176">
        <f t="shared" si="7"/>
        <v>1</v>
      </c>
      <c r="J37" s="176">
        <f t="shared" si="7"/>
        <v>1</v>
      </c>
    </row>
    <row r="38" spans="1:20" ht="18" customHeight="1" x14ac:dyDescent="0.2">
      <c r="A38" s="51" t="s">
        <v>310</v>
      </c>
      <c r="B38" s="334" t="s">
        <v>571</v>
      </c>
      <c r="C38" s="334"/>
      <c r="D38" s="334"/>
      <c r="E38" s="334"/>
      <c r="F38" s="334"/>
      <c r="G38" s="334"/>
      <c r="H38" s="334"/>
      <c r="I38" s="334"/>
      <c r="J38" s="334"/>
    </row>
    <row r="39" spans="1:20" x14ac:dyDescent="0.2">
      <c r="A39" s="108" t="s">
        <v>157</v>
      </c>
      <c r="B39" s="68">
        <f>B6/SUM(B$6:B$26)</f>
        <v>0.18275241021294628</v>
      </c>
      <c r="C39" s="68">
        <f t="shared" ref="C39:J39" si="8">C6/SUM(C$6:C$26)</f>
        <v>0.312028923340891</v>
      </c>
      <c r="D39" s="68">
        <f t="shared" si="8"/>
        <v>0.2601451666116793</v>
      </c>
      <c r="E39" s="68">
        <f t="shared" si="8"/>
        <v>0.31131987722072363</v>
      </c>
      <c r="F39" s="68">
        <f t="shared" si="8"/>
        <v>0.344991789819376</v>
      </c>
      <c r="G39" s="68">
        <f t="shared" si="8"/>
        <v>0.27272727272727271</v>
      </c>
      <c r="H39" s="68">
        <f t="shared" si="8"/>
        <v>1.6046681254558718E-2</v>
      </c>
      <c r="I39" s="68">
        <f t="shared" si="8"/>
        <v>0.14779411764705883</v>
      </c>
      <c r="J39" s="68">
        <f t="shared" si="8"/>
        <v>0.26117932740767891</v>
      </c>
      <c r="L39" s="286"/>
      <c r="M39" s="286"/>
      <c r="N39" s="286"/>
      <c r="O39" s="286"/>
      <c r="P39" s="286"/>
      <c r="Q39" s="286"/>
      <c r="R39" s="286"/>
      <c r="S39" s="286"/>
      <c r="T39" s="286"/>
    </row>
    <row r="40" spans="1:20" x14ac:dyDescent="0.2">
      <c r="A40" s="108" t="s">
        <v>155</v>
      </c>
      <c r="B40" s="68">
        <f t="shared" ref="B40:J40" si="9">B7/SUM(B$6:B$26)</f>
        <v>0.14030441077797789</v>
      </c>
      <c r="C40" s="68">
        <f t="shared" si="9"/>
        <v>0.18466205037073349</v>
      </c>
      <c r="D40" s="68">
        <f t="shared" si="9"/>
        <v>8.7429891125041237E-2</v>
      </c>
      <c r="E40" s="68">
        <f t="shared" si="9"/>
        <v>0.16900753418286671</v>
      </c>
      <c r="F40" s="68">
        <f t="shared" si="9"/>
        <v>3.2512315270935961E-2</v>
      </c>
      <c r="G40" s="68">
        <f t="shared" si="9"/>
        <v>0.15944055944055943</v>
      </c>
      <c r="H40" s="68">
        <f t="shared" si="9"/>
        <v>2.0423048869438368E-2</v>
      </c>
      <c r="I40" s="68">
        <f t="shared" si="9"/>
        <v>7.4264705882352941E-2</v>
      </c>
      <c r="J40" s="68">
        <f t="shared" si="9"/>
        <v>0.14647667918995694</v>
      </c>
      <c r="L40" s="286"/>
      <c r="M40" s="286"/>
      <c r="N40" s="286"/>
      <c r="O40" s="286"/>
      <c r="P40" s="286"/>
      <c r="Q40" s="286"/>
      <c r="R40" s="286"/>
      <c r="S40" s="286"/>
      <c r="T40" s="286"/>
    </row>
    <row r="41" spans="1:20" x14ac:dyDescent="0.2">
      <c r="A41" s="108" t="s">
        <v>149</v>
      </c>
      <c r="B41" s="68">
        <f t="shared" ref="B41:J41" si="10">B8/SUM(B$6:B$26)</f>
        <v>0.11629056750361974</v>
      </c>
      <c r="C41" s="68">
        <f t="shared" si="10"/>
        <v>4.3936515717874873E-2</v>
      </c>
      <c r="D41" s="68">
        <f t="shared" si="10"/>
        <v>2.0125371164632134E-2</v>
      </c>
      <c r="E41" s="68">
        <f t="shared" si="10"/>
        <v>1.9440052088177843E-2</v>
      </c>
      <c r="F41" s="68">
        <f t="shared" si="10"/>
        <v>1.6584564860426931E-2</v>
      </c>
      <c r="G41" s="68" t="s">
        <v>563</v>
      </c>
      <c r="H41" s="68" t="s">
        <v>563</v>
      </c>
      <c r="I41" s="68">
        <f t="shared" si="10"/>
        <v>2.3529411764705882E-2</v>
      </c>
      <c r="J41" s="68">
        <f t="shared" si="10"/>
        <v>5.9458902226702096E-2</v>
      </c>
      <c r="L41" s="286"/>
      <c r="M41" s="286"/>
      <c r="N41" s="286"/>
      <c r="O41" s="286"/>
      <c r="P41" s="286"/>
      <c r="Q41" s="286"/>
      <c r="R41" s="286"/>
      <c r="S41" s="286"/>
      <c r="T41" s="286"/>
    </row>
    <row r="42" spans="1:20" x14ac:dyDescent="0.2">
      <c r="A42" s="108" t="s">
        <v>150</v>
      </c>
      <c r="B42" s="68">
        <f t="shared" ref="B42:J42" si="11">B9/SUM(B$6:B$26)</f>
        <v>7.744464455980507E-2</v>
      </c>
      <c r="C42" s="68">
        <f t="shared" si="11"/>
        <v>3.5112445615540167E-2</v>
      </c>
      <c r="D42" s="68">
        <f t="shared" si="11"/>
        <v>6.3675354668426262E-2</v>
      </c>
      <c r="E42" s="68">
        <f t="shared" si="11"/>
        <v>2.0742256534275881E-2</v>
      </c>
      <c r="F42" s="68">
        <f t="shared" si="11"/>
        <v>4.3349753694581279E-2</v>
      </c>
      <c r="G42" s="68">
        <f t="shared" si="11"/>
        <v>4.3356643356643354E-2</v>
      </c>
      <c r="H42" s="68">
        <f t="shared" si="11"/>
        <v>6.5645514223194746E-3</v>
      </c>
      <c r="I42" s="68">
        <f t="shared" si="11"/>
        <v>7.1323529411764702E-2</v>
      </c>
      <c r="J42" s="68">
        <f t="shared" si="11"/>
        <v>4.9814441491798769E-2</v>
      </c>
      <c r="L42" s="286"/>
      <c r="M42" s="286"/>
      <c r="N42" s="286"/>
      <c r="O42" s="286"/>
      <c r="P42" s="286"/>
      <c r="Q42" s="286"/>
      <c r="R42" s="286"/>
      <c r="S42" s="286"/>
      <c r="T42" s="286"/>
    </row>
    <row r="43" spans="1:20" x14ac:dyDescent="0.2">
      <c r="A43" s="108" t="s">
        <v>168</v>
      </c>
      <c r="B43" s="68">
        <f t="shared" ref="B43:J43" si="12">B10/SUM(B$6:B$26)</f>
        <v>4.0541017763181128E-2</v>
      </c>
      <c r="C43" s="68">
        <f t="shared" si="12"/>
        <v>4.2006250382989156E-2</v>
      </c>
      <c r="D43" s="68">
        <f t="shared" si="12"/>
        <v>2.7218739689871329E-2</v>
      </c>
      <c r="E43" s="68">
        <f t="shared" si="12"/>
        <v>3.1717979722816481E-2</v>
      </c>
      <c r="F43" s="68">
        <f t="shared" si="12"/>
        <v>2.6765188834154352E-2</v>
      </c>
      <c r="G43" s="68">
        <f t="shared" si="12"/>
        <v>0</v>
      </c>
      <c r="H43" s="68" t="s">
        <v>563</v>
      </c>
      <c r="I43" s="68">
        <f t="shared" si="12"/>
        <v>5.1470588235294115E-2</v>
      </c>
      <c r="J43" s="68">
        <f t="shared" si="12"/>
        <v>3.7317877760469166E-2</v>
      </c>
      <c r="L43" s="286"/>
      <c r="M43" s="286"/>
      <c r="N43" s="286"/>
      <c r="O43" s="286"/>
      <c r="P43" s="286"/>
      <c r="Q43" s="286"/>
      <c r="R43" s="286"/>
      <c r="S43" s="286"/>
      <c r="T43" s="286"/>
    </row>
    <row r="44" spans="1:20" x14ac:dyDescent="0.2">
      <c r="A44" s="108" t="s">
        <v>165</v>
      </c>
      <c r="B44" s="68">
        <f t="shared" ref="B44:J44" si="13">B11/SUM(B$6:B$26)</f>
        <v>5.1100045908818024E-2</v>
      </c>
      <c r="C44" s="68">
        <f t="shared" si="13"/>
        <v>2.4664501501317482E-2</v>
      </c>
      <c r="D44" s="68">
        <f t="shared" si="13"/>
        <v>5.4932365555922139E-2</v>
      </c>
      <c r="E44" s="68">
        <f t="shared" si="13"/>
        <v>1.5905497163054599E-2</v>
      </c>
      <c r="F44" s="68">
        <f t="shared" si="13"/>
        <v>2.3316912972085387E-2</v>
      </c>
      <c r="G44" s="68">
        <f t="shared" si="13"/>
        <v>2.5174825174825177E-2</v>
      </c>
      <c r="H44" s="68" t="s">
        <v>563</v>
      </c>
      <c r="I44" s="68">
        <f t="shared" si="13"/>
        <v>0.10147058823529412</v>
      </c>
      <c r="J44" s="68">
        <f t="shared" si="13"/>
        <v>3.4981215064601848E-2</v>
      </c>
      <c r="L44" s="286"/>
      <c r="M44" s="286"/>
      <c r="N44" s="286"/>
      <c r="O44" s="286"/>
      <c r="P44" s="286"/>
      <c r="Q44" s="286"/>
      <c r="R44" s="286"/>
      <c r="S44" s="286"/>
      <c r="T44" s="286"/>
    </row>
    <row r="45" spans="1:20" x14ac:dyDescent="0.2">
      <c r="A45" s="108" t="s">
        <v>162</v>
      </c>
      <c r="B45" s="68">
        <f t="shared" ref="B45:J45" si="14">B12/SUM(B$6:B$26)</f>
        <v>2.0129250979976691E-2</v>
      </c>
      <c r="C45" s="68">
        <f t="shared" si="14"/>
        <v>3.091488449047123E-2</v>
      </c>
      <c r="D45" s="68">
        <f t="shared" si="14"/>
        <v>4.3385021445067631E-2</v>
      </c>
      <c r="E45" s="68">
        <f t="shared" si="14"/>
        <v>5.2739280066970512E-2</v>
      </c>
      <c r="F45" s="68">
        <f t="shared" si="14"/>
        <v>5.8949096880131363E-2</v>
      </c>
      <c r="G45" s="68">
        <f t="shared" si="14"/>
        <v>0.20139860139860141</v>
      </c>
      <c r="H45" s="68" t="s">
        <v>232</v>
      </c>
      <c r="I45" s="68">
        <f t="shared" si="14"/>
        <v>6.3235294117647056E-2</v>
      </c>
      <c r="J45" s="68">
        <f t="shared" si="14"/>
        <v>3.4339778246128473E-2</v>
      </c>
      <c r="L45" s="286"/>
      <c r="M45" s="286"/>
      <c r="N45" s="286"/>
      <c r="O45" s="286"/>
      <c r="P45" s="286"/>
      <c r="Q45" s="286"/>
      <c r="R45" s="286"/>
      <c r="S45" s="286"/>
      <c r="T45" s="286"/>
    </row>
    <row r="46" spans="1:20" x14ac:dyDescent="0.2">
      <c r="A46" s="108" t="s">
        <v>151</v>
      </c>
      <c r="B46" s="68">
        <f t="shared" ref="B46:J46" si="15">B13/SUM(B$6:B$26)</f>
        <v>2.5037963061058727E-2</v>
      </c>
      <c r="C46" s="68">
        <f t="shared" si="15"/>
        <v>3.4438384704945153E-2</v>
      </c>
      <c r="D46" s="68">
        <f t="shared" si="15"/>
        <v>2.8208512042230287E-2</v>
      </c>
      <c r="E46" s="68">
        <f t="shared" si="15"/>
        <v>3.9903264812575577E-2</v>
      </c>
      <c r="F46" s="68">
        <f t="shared" si="15"/>
        <v>3.9573070607553364E-2</v>
      </c>
      <c r="G46" s="68">
        <f t="shared" si="15"/>
        <v>6.5734265734265732E-2</v>
      </c>
      <c r="H46" s="68" t="s">
        <v>563</v>
      </c>
      <c r="I46" s="68">
        <f t="shared" si="15"/>
        <v>7.3529411764705885E-2</v>
      </c>
      <c r="J46" s="68">
        <f t="shared" si="15"/>
        <v>3.2312379730596537E-2</v>
      </c>
      <c r="L46" s="286"/>
      <c r="M46" s="286"/>
      <c r="N46" s="286"/>
      <c r="O46" s="286"/>
      <c r="P46" s="286"/>
      <c r="Q46" s="286"/>
      <c r="R46" s="286"/>
      <c r="S46" s="286"/>
      <c r="T46" s="286"/>
    </row>
    <row r="47" spans="1:20" x14ac:dyDescent="0.2">
      <c r="A47" s="108" t="s">
        <v>148</v>
      </c>
      <c r="B47" s="68">
        <f t="shared" ref="B47:J47" si="16">B14/SUM(B$6:B$26)</f>
        <v>3.2136172617155774E-3</v>
      </c>
      <c r="C47" s="68">
        <f t="shared" si="16"/>
        <v>1.4094000857895704E-3</v>
      </c>
      <c r="D47" s="68">
        <f t="shared" si="16"/>
        <v>4.5859452325965028E-2</v>
      </c>
      <c r="E47" s="68">
        <f t="shared" si="16"/>
        <v>3.9624221002697427E-2</v>
      </c>
      <c r="F47" s="68">
        <f t="shared" si="16"/>
        <v>0.12233169129720854</v>
      </c>
      <c r="G47" s="68">
        <f t="shared" si="16"/>
        <v>8.3916083916083916E-3</v>
      </c>
      <c r="H47" s="68">
        <f t="shared" si="16"/>
        <v>0.85922684172137131</v>
      </c>
      <c r="I47" s="68" t="s">
        <v>563</v>
      </c>
      <c r="J47" s="68">
        <f t="shared" si="16"/>
        <v>3.1728214056629706E-2</v>
      </c>
      <c r="L47" s="286"/>
      <c r="M47" s="286"/>
      <c r="N47" s="286"/>
      <c r="O47" s="286"/>
      <c r="P47" s="286"/>
      <c r="Q47" s="286"/>
      <c r="R47" s="286"/>
      <c r="S47" s="286"/>
      <c r="T47" s="286"/>
    </row>
    <row r="48" spans="1:20" x14ac:dyDescent="0.2">
      <c r="A48" s="108" t="s">
        <v>163</v>
      </c>
      <c r="B48" s="68">
        <f t="shared" ref="B48:J48" si="17">B15/SUM(B$6:B$26)</f>
        <v>3.1641769961507221E-2</v>
      </c>
      <c r="C48" s="68">
        <f t="shared" si="17"/>
        <v>3.4867332557141979E-2</v>
      </c>
      <c r="D48" s="68">
        <f t="shared" si="17"/>
        <v>1.6331243813922799E-2</v>
      </c>
      <c r="E48" s="68">
        <f t="shared" si="17"/>
        <v>1.3952190493907543E-2</v>
      </c>
      <c r="F48" s="68">
        <f t="shared" si="17"/>
        <v>5.4187192118226599E-3</v>
      </c>
      <c r="G48" s="68">
        <f t="shared" si="17"/>
        <v>6.993006993006993E-3</v>
      </c>
      <c r="H48" s="68" t="s">
        <v>563</v>
      </c>
      <c r="I48" s="68">
        <f t="shared" si="17"/>
        <v>1.1029411764705883E-2</v>
      </c>
      <c r="J48" s="68">
        <f t="shared" si="17"/>
        <v>2.6757078713461009E-2</v>
      </c>
      <c r="L48" s="286"/>
      <c r="M48" s="286"/>
      <c r="N48" s="286"/>
      <c r="O48" s="286"/>
      <c r="P48" s="286"/>
      <c r="Q48" s="286"/>
      <c r="R48" s="286"/>
      <c r="S48" s="286"/>
      <c r="T48" s="286"/>
    </row>
    <row r="49" spans="1:22" x14ac:dyDescent="0.2">
      <c r="A49" s="108" t="s">
        <v>160</v>
      </c>
      <c r="B49" s="68">
        <f t="shared" ref="B49:J49" si="18">B16/SUM(B$6:B$26)</f>
        <v>4.050570328777766E-2</v>
      </c>
      <c r="C49" s="68">
        <f t="shared" si="18"/>
        <v>2.2244010049635395E-2</v>
      </c>
      <c r="D49" s="68">
        <f t="shared" si="18"/>
        <v>2.0620257340811615E-2</v>
      </c>
      <c r="E49" s="68">
        <f t="shared" si="18"/>
        <v>7.2551390568319227E-3</v>
      </c>
      <c r="F49" s="68">
        <f t="shared" si="18"/>
        <v>1.9540229885057471E-2</v>
      </c>
      <c r="G49" s="68">
        <f t="shared" si="18"/>
        <v>9.7902097902097911E-3</v>
      </c>
      <c r="H49" s="68" t="s">
        <v>563</v>
      </c>
      <c r="I49" s="68">
        <f t="shared" si="18"/>
        <v>6.6911764705882351E-2</v>
      </c>
      <c r="J49" s="68">
        <f t="shared" si="18"/>
        <v>2.6264546870704664E-2</v>
      </c>
      <c r="L49" s="286"/>
      <c r="M49" s="286"/>
      <c r="N49" s="286"/>
      <c r="O49" s="286"/>
      <c r="P49" s="286"/>
      <c r="Q49" s="286"/>
      <c r="R49" s="286"/>
      <c r="S49" s="286"/>
      <c r="T49" s="286"/>
    </row>
    <row r="50" spans="1:22" x14ac:dyDescent="0.2">
      <c r="A50" s="108" t="s">
        <v>158</v>
      </c>
      <c r="B50" s="68">
        <f t="shared" ref="B50:J50" si="19">B17/SUM(B$6:B$26)</f>
        <v>2.8180951371967369E-2</v>
      </c>
      <c r="C50" s="68">
        <f t="shared" si="19"/>
        <v>3.4070715117347876E-2</v>
      </c>
      <c r="D50" s="68">
        <f t="shared" si="19"/>
        <v>4.4539755856153086E-3</v>
      </c>
      <c r="E50" s="68">
        <f t="shared" si="19"/>
        <v>2.7904380987815087E-3</v>
      </c>
      <c r="F50" s="68">
        <f t="shared" si="19"/>
        <v>2.1346469622331693E-2</v>
      </c>
      <c r="G50" s="68" t="s">
        <v>563</v>
      </c>
      <c r="H50" s="68" t="s">
        <v>232</v>
      </c>
      <c r="I50" s="68" t="s">
        <v>563</v>
      </c>
      <c r="J50" s="68">
        <f t="shared" si="19"/>
        <v>2.4019518006047832E-2</v>
      </c>
      <c r="L50" s="286"/>
      <c r="M50" s="286"/>
      <c r="N50" s="286"/>
      <c r="O50" s="286"/>
      <c r="P50" s="286"/>
      <c r="Q50" s="286"/>
      <c r="R50" s="286"/>
      <c r="S50" s="286"/>
      <c r="T50" s="286"/>
    </row>
    <row r="51" spans="1:22" x14ac:dyDescent="0.2">
      <c r="A51" s="108" t="s">
        <v>154</v>
      </c>
      <c r="B51" s="68">
        <f t="shared" ref="B51:J51" si="20">B18/SUM(B$6:B$26)</f>
        <v>1.4514249390825299E-2</v>
      </c>
      <c r="C51" s="68">
        <f t="shared" si="20"/>
        <v>1.620810098658006E-2</v>
      </c>
      <c r="D51" s="68">
        <f t="shared" si="20"/>
        <v>3.4477070273837014E-2</v>
      </c>
      <c r="E51" s="68">
        <f t="shared" si="20"/>
        <v>4.1484513068551762E-2</v>
      </c>
      <c r="F51" s="68">
        <f t="shared" si="20"/>
        <v>3.4975369458128076E-2</v>
      </c>
      <c r="G51" s="68">
        <f t="shared" si="20"/>
        <v>5.1748251748251747E-2</v>
      </c>
      <c r="H51" s="68">
        <f t="shared" si="20"/>
        <v>6.5645514223194746E-3</v>
      </c>
      <c r="I51" s="68">
        <f t="shared" si="20"/>
        <v>4.5588235294117645E-2</v>
      </c>
      <c r="J51" s="68">
        <f t="shared" si="20"/>
        <v>2.1946302574910658E-2</v>
      </c>
      <c r="L51" s="286"/>
      <c r="M51" s="286"/>
      <c r="N51" s="286"/>
      <c r="O51" s="286"/>
      <c r="P51" s="286"/>
      <c r="Q51" s="286"/>
      <c r="R51" s="286"/>
      <c r="S51" s="286"/>
      <c r="T51" s="286"/>
    </row>
    <row r="52" spans="1:22" x14ac:dyDescent="0.2">
      <c r="A52" s="108" t="s">
        <v>159</v>
      </c>
      <c r="B52" s="68">
        <f t="shared" ref="B52:J52" si="21">B19/SUM(B$6:B$26)</f>
        <v>2.3095666913867996E-2</v>
      </c>
      <c r="C52" s="68">
        <f t="shared" si="21"/>
        <v>2.3592131870825418E-2</v>
      </c>
      <c r="D52" s="68">
        <f t="shared" si="21"/>
        <v>5.2787858792477729E-3</v>
      </c>
      <c r="E52" s="68">
        <f t="shared" si="21"/>
        <v>2.0556227327690448E-2</v>
      </c>
      <c r="F52" s="68">
        <f t="shared" si="21"/>
        <v>2.7914614121510675E-3</v>
      </c>
      <c r="G52" s="68" t="s">
        <v>232</v>
      </c>
      <c r="H52" s="68" t="s">
        <v>232</v>
      </c>
      <c r="I52" s="68" t="s">
        <v>563</v>
      </c>
      <c r="J52" s="68">
        <f t="shared" si="21"/>
        <v>1.9403463758819756E-2</v>
      </c>
      <c r="L52" s="286"/>
      <c r="M52" s="286"/>
      <c r="N52" s="286"/>
      <c r="O52" s="286"/>
      <c r="P52" s="286"/>
      <c r="Q52" s="286"/>
      <c r="R52" s="286"/>
      <c r="S52" s="286"/>
      <c r="T52" s="286"/>
    </row>
    <row r="53" spans="1:22" x14ac:dyDescent="0.2">
      <c r="A53" s="108" t="s">
        <v>166</v>
      </c>
      <c r="B53" s="68">
        <f t="shared" ref="B53:J53" si="22">B20/SUM(B$6:B$26)</f>
        <v>1.7021577144471518E-2</v>
      </c>
      <c r="C53" s="68">
        <f t="shared" si="22"/>
        <v>3.0669771432073042E-2</v>
      </c>
      <c r="D53" s="68">
        <f t="shared" si="22"/>
        <v>1.649620587264929E-3</v>
      </c>
      <c r="E53" s="68">
        <f t="shared" si="22"/>
        <v>3.2555111152450934E-3</v>
      </c>
      <c r="F53" s="68">
        <f t="shared" si="22"/>
        <v>1.3136288998357964E-3</v>
      </c>
      <c r="G53" s="68" t="s">
        <v>563</v>
      </c>
      <c r="H53" s="68" t="s">
        <v>232</v>
      </c>
      <c r="I53" s="68" t="s">
        <v>563</v>
      </c>
      <c r="J53" s="68">
        <f t="shared" si="22"/>
        <v>1.7593695592412719E-2</v>
      </c>
      <c r="L53" s="286"/>
      <c r="M53" s="286"/>
      <c r="N53" s="286"/>
      <c r="O53" s="286"/>
      <c r="P53" s="286"/>
      <c r="Q53" s="286"/>
      <c r="R53" s="286"/>
      <c r="S53" s="286"/>
      <c r="T53" s="286"/>
    </row>
    <row r="54" spans="1:22" x14ac:dyDescent="0.2">
      <c r="A54" s="108" t="s">
        <v>164</v>
      </c>
      <c r="B54" s="68">
        <f t="shared" ref="B54:J54" si="23">B21/SUM(B$6:B$26)</f>
        <v>1.6809690292050712E-2</v>
      </c>
      <c r="C54" s="68">
        <f t="shared" si="23"/>
        <v>1.5472761811385502E-2</v>
      </c>
      <c r="D54" s="68">
        <f t="shared" si="23"/>
        <v>1.7815902342461234E-2</v>
      </c>
      <c r="E54" s="68">
        <f t="shared" si="23"/>
        <v>2.1300344154032182E-2</v>
      </c>
      <c r="F54" s="68">
        <f t="shared" si="23"/>
        <v>6.0755336617405583E-3</v>
      </c>
      <c r="G54" s="68" t="s">
        <v>563</v>
      </c>
      <c r="H54" s="68" t="s">
        <v>232</v>
      </c>
      <c r="I54" s="68">
        <f t="shared" si="23"/>
        <v>2.9411764705882353E-2</v>
      </c>
      <c r="J54" s="68">
        <f t="shared" si="23"/>
        <v>1.5978649317327957E-2</v>
      </c>
      <c r="L54" s="286"/>
      <c r="M54" s="286"/>
      <c r="N54" s="286"/>
      <c r="O54" s="286"/>
      <c r="P54" s="286"/>
      <c r="Q54" s="286"/>
      <c r="R54" s="286"/>
      <c r="S54" s="286"/>
      <c r="T54" s="286"/>
    </row>
    <row r="55" spans="1:22" x14ac:dyDescent="0.2">
      <c r="A55" s="108" t="s">
        <v>161</v>
      </c>
      <c r="B55" s="68">
        <f t="shared" ref="B55:J55" si="24">B22/SUM(B$6:B$26)</f>
        <v>5.6503160645548613E-3</v>
      </c>
      <c r="C55" s="68">
        <f t="shared" si="24"/>
        <v>1.3113548624302959E-2</v>
      </c>
      <c r="D55" s="68">
        <f t="shared" si="24"/>
        <v>2.1280105575717585E-2</v>
      </c>
      <c r="E55" s="68">
        <f t="shared" si="24"/>
        <v>2.539298669891173E-2</v>
      </c>
      <c r="F55" s="68">
        <f t="shared" si="24"/>
        <v>2.8899835796387521E-2</v>
      </c>
      <c r="G55" s="68">
        <f t="shared" si="24"/>
        <v>1.8181818181818181E-2</v>
      </c>
      <c r="H55" s="68" t="s">
        <v>563</v>
      </c>
      <c r="I55" s="68">
        <f t="shared" si="24"/>
        <v>1.5441176470588236E-2</v>
      </c>
      <c r="J55" s="68">
        <f t="shared" si="24"/>
        <v>1.3745074681572437E-2</v>
      </c>
      <c r="L55" s="286"/>
      <c r="M55" s="286"/>
      <c r="N55" s="286"/>
      <c r="O55" s="286"/>
      <c r="P55" s="286"/>
      <c r="Q55" s="286"/>
      <c r="R55" s="286"/>
      <c r="S55" s="286"/>
      <c r="T55" s="286"/>
    </row>
    <row r="56" spans="1:22" x14ac:dyDescent="0.2">
      <c r="A56" s="108" t="s">
        <v>156</v>
      </c>
      <c r="B56" s="68">
        <f t="shared" ref="B56:J56" si="25">B23/SUM(B$6:B$26)</f>
        <v>9.5702228343397967E-3</v>
      </c>
      <c r="C56" s="68">
        <f t="shared" si="25"/>
        <v>1.1887983332312028E-2</v>
      </c>
      <c r="D56" s="68">
        <f t="shared" si="25"/>
        <v>2.0950181458264598E-2</v>
      </c>
      <c r="E56" s="68">
        <f t="shared" si="25"/>
        <v>2.0742256534275881E-2</v>
      </c>
      <c r="F56" s="68">
        <f t="shared" si="25"/>
        <v>5.2545155993431857E-3</v>
      </c>
      <c r="G56" s="68" t="s">
        <v>563</v>
      </c>
      <c r="H56" s="68" t="s">
        <v>563</v>
      </c>
      <c r="I56" s="68">
        <f t="shared" si="25"/>
        <v>2.0588235294117647E-2</v>
      </c>
      <c r="J56" s="68">
        <f t="shared" si="25"/>
        <v>1.2244570695500778E-2</v>
      </c>
      <c r="L56" s="286"/>
      <c r="M56" s="286"/>
      <c r="N56" s="286"/>
      <c r="O56" s="286"/>
      <c r="P56" s="286"/>
      <c r="Q56" s="286"/>
      <c r="R56" s="286"/>
      <c r="S56" s="286"/>
      <c r="T56" s="286"/>
    </row>
    <row r="57" spans="1:22" x14ac:dyDescent="0.2">
      <c r="A57" s="108" t="s">
        <v>167</v>
      </c>
      <c r="B57" s="68">
        <f t="shared" ref="B57:J57" si="26">B24/SUM(B$6:B$26)</f>
        <v>5.932831867782604E-3</v>
      </c>
      <c r="C57" s="68">
        <f t="shared" si="26"/>
        <v>8.4870396470371964E-3</v>
      </c>
      <c r="D57" s="68">
        <f t="shared" si="26"/>
        <v>8.2481029363246448E-3</v>
      </c>
      <c r="E57" s="68">
        <f t="shared" si="26"/>
        <v>3.5624593061110592E-2</v>
      </c>
      <c r="F57" s="68">
        <f t="shared" si="26"/>
        <v>9.688013136288998E-3</v>
      </c>
      <c r="G57" s="68">
        <f t="shared" si="26"/>
        <v>8.3916083916083916E-3</v>
      </c>
      <c r="H57" s="68" t="s">
        <v>563</v>
      </c>
      <c r="I57" s="68">
        <f t="shared" si="26"/>
        <v>1.1029411764705883E-2</v>
      </c>
      <c r="J57" s="68">
        <f t="shared" si="26"/>
        <v>1.0973151287455329E-2</v>
      </c>
      <c r="L57" s="286"/>
      <c r="M57" s="286"/>
      <c r="N57" s="286"/>
      <c r="O57" s="286"/>
      <c r="P57" s="286"/>
      <c r="Q57" s="286"/>
      <c r="R57" s="286"/>
      <c r="S57" s="286"/>
      <c r="T57" s="286"/>
    </row>
    <row r="58" spans="1:22" x14ac:dyDescent="0.2">
      <c r="A58" s="108" t="s">
        <v>153</v>
      </c>
      <c r="B58" s="68">
        <f t="shared" ref="B58:J58" si="27">B25/SUM(B$6:B$26)</f>
        <v>9.0758201786912459E-3</v>
      </c>
      <c r="C58" s="68">
        <f t="shared" si="27"/>
        <v>1.001899626202586E-2</v>
      </c>
      <c r="D58" s="68">
        <f t="shared" si="27"/>
        <v>1.7156054107555264E-2</v>
      </c>
      <c r="E58" s="68">
        <f t="shared" si="27"/>
        <v>5.9529346107338853E-3</v>
      </c>
      <c r="F58" s="68">
        <f t="shared" si="27"/>
        <v>1.8226600985221674E-2</v>
      </c>
      <c r="G58" s="68">
        <f t="shared" si="27"/>
        <v>9.7902097902097911E-3</v>
      </c>
      <c r="H58" s="68" t="s">
        <v>563</v>
      </c>
      <c r="I58" s="68">
        <f t="shared" si="27"/>
        <v>3.6764705882352941E-3</v>
      </c>
      <c r="J58" s="68">
        <f t="shared" si="27"/>
        <v>1.0022450288646569E-2</v>
      </c>
      <c r="L58" s="286"/>
      <c r="M58" s="286"/>
      <c r="N58" s="286"/>
      <c r="O58" s="286"/>
      <c r="P58" s="286"/>
      <c r="Q58" s="286"/>
      <c r="R58" s="286"/>
      <c r="S58" s="286"/>
      <c r="T58" s="286"/>
    </row>
    <row r="59" spans="1:22" x14ac:dyDescent="0.2">
      <c r="A59" s="184" t="s">
        <v>497</v>
      </c>
      <c r="B59" s="181">
        <f t="shared" ref="B59:J59" si="28">B26/SUM(B$6:B$26)</f>
        <v>0.14118727266306458</v>
      </c>
      <c r="C59" s="181">
        <f t="shared" si="28"/>
        <v>7.0194252098780566E-2</v>
      </c>
      <c r="D59" s="181">
        <f t="shared" si="28"/>
        <v>0.20075882547014187</v>
      </c>
      <c r="E59" s="181">
        <f t="shared" si="28"/>
        <v>0.10129290298576876</v>
      </c>
      <c r="F59" s="181">
        <f t="shared" si="28"/>
        <v>0.1380952380952381</v>
      </c>
      <c r="G59" s="181">
        <f t="shared" si="28"/>
        <v>0.11888111888111888</v>
      </c>
      <c r="H59" s="181">
        <f t="shared" si="28"/>
        <v>9.1174325309992713E-2</v>
      </c>
      <c r="I59" s="181">
        <f t="shared" si="28"/>
        <v>0.18970588235294117</v>
      </c>
      <c r="J59" s="181">
        <f t="shared" si="28"/>
        <v>0.11344268303857784</v>
      </c>
      <c r="L59" s="286"/>
      <c r="M59" s="286"/>
      <c r="N59" s="286"/>
      <c r="O59" s="286"/>
      <c r="P59" s="286"/>
      <c r="Q59" s="286"/>
      <c r="R59" s="286"/>
      <c r="S59" s="286"/>
      <c r="T59" s="286"/>
    </row>
    <row r="60" spans="1:22" x14ac:dyDescent="0.2">
      <c r="A60" s="123" t="s">
        <v>38</v>
      </c>
      <c r="B60" s="124">
        <f>SUM(B39:B59)</f>
        <v>1</v>
      </c>
      <c r="C60" s="124">
        <f t="shared" ref="C60:J60" si="29">SUM(C39:C59)</f>
        <v>1</v>
      </c>
      <c r="D60" s="124">
        <f t="shared" si="29"/>
        <v>1</v>
      </c>
      <c r="E60" s="124">
        <f t="shared" si="29"/>
        <v>1</v>
      </c>
      <c r="F60" s="124">
        <f t="shared" si="29"/>
        <v>0.99999999999999978</v>
      </c>
      <c r="G60" s="124">
        <f t="shared" si="29"/>
        <v>1</v>
      </c>
      <c r="H60" s="124">
        <f t="shared" si="29"/>
        <v>1</v>
      </c>
      <c r="I60" s="124">
        <f t="shared" si="29"/>
        <v>0.99999999999999989</v>
      </c>
      <c r="J60" s="124">
        <f t="shared" si="29"/>
        <v>1</v>
      </c>
      <c r="L60" s="286"/>
      <c r="M60" s="286"/>
      <c r="N60" s="286"/>
      <c r="O60" s="286"/>
      <c r="P60" s="286"/>
      <c r="Q60" s="286"/>
      <c r="R60" s="286"/>
      <c r="S60" s="286"/>
      <c r="T60" s="286"/>
      <c r="U60" s="111"/>
      <c r="V60" s="111"/>
    </row>
    <row r="61" spans="1:22" x14ac:dyDescent="0.2">
      <c r="A61" s="123"/>
      <c r="B61" s="124"/>
      <c r="C61" s="124"/>
      <c r="D61" s="124"/>
      <c r="E61" s="124"/>
      <c r="F61" s="124"/>
      <c r="G61" s="124"/>
      <c r="H61" s="124"/>
      <c r="I61" s="124"/>
      <c r="J61" s="124"/>
    </row>
    <row r="62" spans="1:22" x14ac:dyDescent="0.2">
      <c r="A62" s="46" t="s">
        <v>262</v>
      </c>
      <c r="B62" s="48"/>
      <c r="C62" s="48"/>
      <c r="D62" s="48"/>
      <c r="E62" s="48"/>
      <c r="F62" s="48"/>
      <c r="G62" s="48"/>
      <c r="H62" s="48"/>
      <c r="I62" s="48"/>
      <c r="J62" s="48"/>
    </row>
    <row r="63" spans="1:22" x14ac:dyDescent="0.2">
      <c r="A63" s="31" t="s">
        <v>493</v>
      </c>
      <c r="B63" s="33"/>
      <c r="C63" s="33"/>
      <c r="D63" s="33"/>
      <c r="E63" s="33"/>
      <c r="F63" s="33"/>
      <c r="G63" s="33"/>
      <c r="H63" s="33"/>
      <c r="I63" s="33"/>
      <c r="J63" s="33"/>
    </row>
    <row r="64" spans="1:22" x14ac:dyDescent="0.2">
      <c r="A64" s="335" t="s">
        <v>311</v>
      </c>
      <c r="B64" s="335"/>
      <c r="C64" s="335"/>
      <c r="D64" s="335"/>
      <c r="E64" s="335"/>
      <c r="F64" s="335"/>
      <c r="G64" s="335"/>
      <c r="H64" s="335"/>
      <c r="I64" s="335"/>
      <c r="J64" s="335"/>
    </row>
    <row r="65" spans="1:10" x14ac:dyDescent="0.2">
      <c r="A65" s="31" t="s">
        <v>342</v>
      </c>
      <c r="B65" s="52"/>
      <c r="C65" s="52"/>
      <c r="D65" s="52"/>
      <c r="E65" s="52"/>
      <c r="F65" s="53"/>
      <c r="G65" s="53"/>
      <c r="H65" s="53"/>
      <c r="I65" s="53"/>
      <c r="J65" s="53"/>
    </row>
    <row r="66" spans="1:10" x14ac:dyDescent="0.2">
      <c r="A66" s="31" t="s">
        <v>313</v>
      </c>
      <c r="B66" s="52"/>
      <c r="C66" s="52"/>
      <c r="D66" s="52"/>
      <c r="E66" s="52"/>
      <c r="F66" s="53"/>
      <c r="G66" s="53"/>
      <c r="H66" s="53"/>
      <c r="I66" s="53"/>
      <c r="J66" s="53"/>
    </row>
    <row r="67" spans="1:10" ht="15" x14ac:dyDescent="0.3">
      <c r="A67" s="31" t="s">
        <v>582</v>
      </c>
      <c r="B67" s="60"/>
      <c r="C67" s="60"/>
      <c r="D67" s="60"/>
      <c r="E67" s="60"/>
      <c r="F67" s="60"/>
      <c r="G67" s="60"/>
      <c r="H67" s="60"/>
      <c r="I67" s="60"/>
      <c r="J67" s="60"/>
    </row>
    <row r="68" spans="1:10" ht="15" x14ac:dyDescent="0.3">
      <c r="A68" s="31" t="s">
        <v>583</v>
      </c>
      <c r="B68" s="60"/>
      <c r="C68" s="60"/>
      <c r="D68" s="60"/>
      <c r="E68" s="60"/>
      <c r="F68" s="60"/>
      <c r="G68" s="60"/>
      <c r="H68" s="60"/>
      <c r="I68" s="60"/>
      <c r="J68" s="60"/>
    </row>
    <row r="69" spans="1:10" ht="15" x14ac:dyDescent="0.3">
      <c r="A69" s="31" t="s">
        <v>575</v>
      </c>
      <c r="B69" s="60"/>
      <c r="C69" s="60"/>
      <c r="D69" s="60"/>
      <c r="E69" s="60"/>
      <c r="F69" s="60"/>
      <c r="G69" s="60"/>
      <c r="H69" s="60"/>
      <c r="I69" s="60"/>
      <c r="J69" s="60"/>
    </row>
    <row r="71" spans="1:10" x14ac:dyDescent="0.2">
      <c r="A71" s="167" t="s">
        <v>596</v>
      </c>
    </row>
    <row r="72" spans="1:10" x14ac:dyDescent="0.2">
      <c r="A72" s="31" t="s">
        <v>594</v>
      </c>
    </row>
    <row r="73" spans="1:10" x14ac:dyDescent="0.2">
      <c r="A73" s="31" t="s">
        <v>595</v>
      </c>
    </row>
  </sheetData>
  <mergeCells count="6">
    <mergeCell ref="A1:J1"/>
    <mergeCell ref="B29:J29"/>
    <mergeCell ref="B38:J38"/>
    <mergeCell ref="A64:J64"/>
    <mergeCell ref="B4:J4"/>
    <mergeCell ref="B34:J34"/>
  </mergeCells>
  <phoneticPr fontId="2" type="noConversion"/>
  <pageMargins left="0.42" right="0.44" top="0.42" bottom="0.25" header="0.33" footer="0.23"/>
  <pageSetup paperSize="9" scale="82" orientation="portrait" r:id="rId1"/>
  <headerFooter alignWithMargins="0"/>
  <ignoredErrors>
    <ignoredError sqref="B31:J3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Normal="100" workbookViewId="0">
      <selection activeCell="A2" sqref="A2"/>
    </sheetView>
  </sheetViews>
  <sheetFormatPr defaultRowHeight="12.75" x14ac:dyDescent="0.2"/>
  <cols>
    <col min="1" max="1" width="32.28515625" style="12" customWidth="1"/>
    <col min="2" max="2" width="10.5703125" style="13" bestFit="1" customWidth="1"/>
    <col min="3" max="3" width="11.5703125" style="13" bestFit="1" customWidth="1"/>
    <col min="4" max="10" width="9.140625" style="13"/>
    <col min="11" max="16384" width="9.140625" style="12"/>
  </cols>
  <sheetData>
    <row r="1" spans="1:13" ht="15" x14ac:dyDescent="0.25">
      <c r="A1" s="288" t="s">
        <v>500</v>
      </c>
    </row>
    <row r="3" spans="1:13" x14ac:dyDescent="0.2">
      <c r="B3" s="203" t="s">
        <v>112</v>
      </c>
      <c r="C3" s="203" t="s">
        <v>113</v>
      </c>
      <c r="D3" s="203" t="s">
        <v>114</v>
      </c>
      <c r="E3" s="203" t="s">
        <v>115</v>
      </c>
      <c r="F3" s="203" t="s">
        <v>116</v>
      </c>
      <c r="G3" s="203" t="s">
        <v>117</v>
      </c>
      <c r="H3" s="203" t="s">
        <v>118</v>
      </c>
      <c r="I3" s="203" t="s">
        <v>119</v>
      </c>
      <c r="J3" s="203" t="s">
        <v>267</v>
      </c>
    </row>
    <row r="4" spans="1:13" ht="18" customHeight="1" x14ac:dyDescent="0.2">
      <c r="A4" s="78" t="s">
        <v>453</v>
      </c>
      <c r="B4" s="336" t="s">
        <v>57</v>
      </c>
      <c r="C4" s="336"/>
      <c r="D4" s="336"/>
      <c r="E4" s="336"/>
      <c r="F4" s="336"/>
      <c r="G4" s="336"/>
      <c r="H4" s="336"/>
      <c r="I4" s="336"/>
      <c r="J4" s="336"/>
      <c r="K4" s="186"/>
    </row>
    <row r="5" spans="1:13" x14ac:dyDescent="0.2">
      <c r="A5" s="108" t="s">
        <v>170</v>
      </c>
      <c r="B5" s="97">
        <v>9556.0000650000002</v>
      </c>
      <c r="C5" s="97">
        <v>2573.0000150000001</v>
      </c>
      <c r="D5" s="97">
        <v>5145.9999049999997</v>
      </c>
      <c r="E5" s="97">
        <v>2142.999988</v>
      </c>
      <c r="F5" s="97">
        <v>2470</v>
      </c>
      <c r="G5" s="97">
        <v>474.00000299999999</v>
      </c>
      <c r="H5" s="97">
        <v>1631.000076</v>
      </c>
      <c r="I5" s="97">
        <v>159</v>
      </c>
      <c r="J5" s="97">
        <v>24152.000051999999</v>
      </c>
      <c r="M5" s="101"/>
    </row>
    <row r="6" spans="1:13" x14ac:dyDescent="0.2">
      <c r="A6" s="108" t="s">
        <v>171</v>
      </c>
      <c r="B6" s="97">
        <v>245172.00092699999</v>
      </c>
      <c r="C6" s="97">
        <v>248889.000867</v>
      </c>
      <c r="D6" s="97">
        <v>157622.99975300001</v>
      </c>
      <c r="E6" s="97">
        <v>86612.999955000007</v>
      </c>
      <c r="F6" s="97">
        <v>62622.000058999998</v>
      </c>
      <c r="G6" s="97">
        <v>25464.000176000001</v>
      </c>
      <c r="H6" s="97">
        <v>1965.000012</v>
      </c>
      <c r="I6" s="97">
        <v>11785</v>
      </c>
      <c r="J6" s="97">
        <v>840133.00174900005</v>
      </c>
    </row>
    <row r="7" spans="1:13" x14ac:dyDescent="0.2">
      <c r="A7" s="129" t="s">
        <v>312</v>
      </c>
      <c r="B7" s="196">
        <v>12916.000126000001</v>
      </c>
      <c r="C7" s="196">
        <v>22805.000085</v>
      </c>
      <c r="D7" s="196">
        <v>13545.000049</v>
      </c>
      <c r="E7" s="196">
        <v>9369.9999970000008</v>
      </c>
      <c r="F7" s="196">
        <v>3556.9999990000001</v>
      </c>
      <c r="G7" s="196">
        <v>2164.0000129999999</v>
      </c>
      <c r="H7" s="196">
        <v>383.00000499999999</v>
      </c>
      <c r="I7" s="196">
        <v>1062</v>
      </c>
      <c r="J7" s="196">
        <v>65802.000274000005</v>
      </c>
    </row>
    <row r="8" spans="1:13" x14ac:dyDescent="0.2">
      <c r="A8" s="61" t="s">
        <v>127</v>
      </c>
      <c r="B8" s="202">
        <f>SUM(B5:B7)</f>
        <v>267644.00111800001</v>
      </c>
      <c r="C8" s="202">
        <f t="shared" ref="C8:J8" si="0">SUM(C5:C7)</f>
        <v>274267.00096699997</v>
      </c>
      <c r="D8" s="202">
        <f t="shared" si="0"/>
        <v>176313.99970700001</v>
      </c>
      <c r="E8" s="202">
        <f t="shared" si="0"/>
        <v>98125.999940000009</v>
      </c>
      <c r="F8" s="202">
        <f t="shared" si="0"/>
        <v>68649.000058000005</v>
      </c>
      <c r="G8" s="202">
        <f t="shared" si="0"/>
        <v>28102.000192000003</v>
      </c>
      <c r="H8" s="202">
        <f t="shared" si="0"/>
        <v>3979.0000929999997</v>
      </c>
      <c r="I8" s="202">
        <f t="shared" si="0"/>
        <v>13006</v>
      </c>
      <c r="J8" s="202">
        <f t="shared" si="0"/>
        <v>930087.00207500008</v>
      </c>
      <c r="K8" s="156"/>
    </row>
    <row r="9" spans="1:13" ht="18" customHeight="1" x14ac:dyDescent="0.2">
      <c r="A9" s="78" t="s">
        <v>453</v>
      </c>
      <c r="B9" s="336" t="s">
        <v>302</v>
      </c>
      <c r="C9" s="336"/>
      <c r="D9" s="336"/>
      <c r="E9" s="336"/>
      <c r="F9" s="336"/>
      <c r="G9" s="336"/>
      <c r="H9" s="336"/>
      <c r="I9" s="336"/>
      <c r="J9" s="336"/>
      <c r="K9" s="186"/>
    </row>
    <row r="10" spans="1:13" x14ac:dyDescent="0.2">
      <c r="A10" s="108" t="s">
        <v>170</v>
      </c>
      <c r="B10" s="161">
        <f>B5/B$8</f>
        <v>3.5704144404816722E-2</v>
      </c>
      <c r="C10" s="161">
        <f t="shared" ref="C10:J10" si="1">C5/C$8</f>
        <v>9.3813692712875277E-3</v>
      </c>
      <c r="D10" s="161">
        <f t="shared" si="1"/>
        <v>2.918656438825994E-2</v>
      </c>
      <c r="E10" s="161">
        <f t="shared" si="1"/>
        <v>2.183926777113462E-2</v>
      </c>
      <c r="F10" s="161">
        <f t="shared" si="1"/>
        <v>3.5980130779955315E-2</v>
      </c>
      <c r="G10" s="161">
        <f t="shared" si="1"/>
        <v>1.6867126886396397E-2</v>
      </c>
      <c r="H10" s="161">
        <f t="shared" si="1"/>
        <v>0.4099019949432306</v>
      </c>
      <c r="I10" s="161">
        <f t="shared" si="1"/>
        <v>1.2225126864524066E-2</v>
      </c>
      <c r="J10" s="161">
        <f t="shared" si="1"/>
        <v>2.596746325678943E-2</v>
      </c>
    </row>
    <row r="11" spans="1:13" x14ac:dyDescent="0.2">
      <c r="A11" s="108" t="s">
        <v>171</v>
      </c>
      <c r="B11" s="161">
        <f t="shared" ref="B11:J12" si="2">B6/B$8</f>
        <v>0.91603772138687889</v>
      </c>
      <c r="C11" s="161">
        <f t="shared" si="2"/>
        <v>0.90746972836497575</v>
      </c>
      <c r="D11" s="161">
        <f t="shared" si="2"/>
        <v>0.89399026744863797</v>
      </c>
      <c r="E11" s="161">
        <f t="shared" si="2"/>
        <v>0.88267125948230107</v>
      </c>
      <c r="F11" s="161">
        <f t="shared" si="2"/>
        <v>0.91220556754056248</v>
      </c>
      <c r="G11" s="161">
        <f t="shared" si="2"/>
        <v>0.90612767781736114</v>
      </c>
      <c r="H11" s="161">
        <f t="shared" si="2"/>
        <v>0.49384266551209655</v>
      </c>
      <c r="I11" s="161">
        <f t="shared" si="2"/>
        <v>0.90612025219129633</v>
      </c>
      <c r="J11" s="161">
        <f t="shared" si="2"/>
        <v>0.90328431627867611</v>
      </c>
    </row>
    <row r="12" spans="1:13" x14ac:dyDescent="0.2">
      <c r="A12" s="129" t="s">
        <v>312</v>
      </c>
      <c r="B12" s="62">
        <f t="shared" si="2"/>
        <v>4.825813420830434E-2</v>
      </c>
      <c r="C12" s="62">
        <f t="shared" si="2"/>
        <v>8.3148902363736843E-2</v>
      </c>
      <c r="D12" s="62">
        <f t="shared" si="2"/>
        <v>7.6823168163102126E-2</v>
      </c>
      <c r="E12" s="62">
        <f t="shared" si="2"/>
        <v>9.5489472746564302E-2</v>
      </c>
      <c r="F12" s="62">
        <f t="shared" si="2"/>
        <v>5.1814301679482151E-2</v>
      </c>
      <c r="G12" s="62">
        <f t="shared" si="2"/>
        <v>7.7005195296242335E-2</v>
      </c>
      <c r="H12" s="62">
        <f t="shared" si="2"/>
        <v>9.6255339544672899E-2</v>
      </c>
      <c r="I12" s="62">
        <f t="shared" si="2"/>
        <v>8.1654620944179607E-2</v>
      </c>
      <c r="J12" s="62">
        <f t="shared" si="2"/>
        <v>7.0748220464534439E-2</v>
      </c>
    </row>
    <row r="13" spans="1:13" x14ac:dyDescent="0.2">
      <c r="A13" s="61" t="s">
        <v>127</v>
      </c>
      <c r="B13" s="263">
        <f>SUM(B10:B12)</f>
        <v>1</v>
      </c>
      <c r="C13" s="263">
        <f t="shared" ref="C13:J13" si="3">SUM(C10:C12)</f>
        <v>1</v>
      </c>
      <c r="D13" s="263">
        <f t="shared" si="3"/>
        <v>1</v>
      </c>
      <c r="E13" s="263">
        <f t="shared" si="3"/>
        <v>1</v>
      </c>
      <c r="F13" s="263">
        <f t="shared" si="3"/>
        <v>1</v>
      </c>
      <c r="G13" s="263">
        <f t="shared" si="3"/>
        <v>0.99999999999999978</v>
      </c>
      <c r="H13" s="263">
        <f t="shared" si="3"/>
        <v>1</v>
      </c>
      <c r="I13" s="263">
        <f t="shared" si="3"/>
        <v>1</v>
      </c>
      <c r="J13" s="263">
        <f t="shared" si="3"/>
        <v>1</v>
      </c>
    </row>
    <row r="14" spans="1:13" ht="18" customHeight="1" x14ac:dyDescent="0.2">
      <c r="A14" s="78" t="s">
        <v>91</v>
      </c>
      <c r="B14" s="336" t="s">
        <v>343</v>
      </c>
      <c r="C14" s="336"/>
      <c r="D14" s="336"/>
      <c r="E14" s="336"/>
      <c r="F14" s="336"/>
      <c r="G14" s="336"/>
      <c r="H14" s="336"/>
      <c r="I14" s="336"/>
      <c r="J14" s="336"/>
    </row>
    <row r="15" spans="1:13" x14ac:dyDescent="0.2">
      <c r="A15" s="108" t="s">
        <v>170</v>
      </c>
      <c r="B15" s="161">
        <f>B5/(B$5+B$6)</f>
        <v>3.7514525406651768E-2</v>
      </c>
      <c r="C15" s="161">
        <f t="shared" ref="C15:J15" si="4">C5/(C$5+C$6)</f>
        <v>1.023216233854512E-2</v>
      </c>
      <c r="D15" s="161">
        <f t="shared" si="4"/>
        <v>3.161535621532633E-2</v>
      </c>
      <c r="E15" s="161">
        <f t="shared" si="4"/>
        <v>2.4144846425889589E-2</v>
      </c>
      <c r="F15" s="161">
        <f t="shared" si="4"/>
        <v>3.7946291368542509E-2</v>
      </c>
      <c r="G15" s="161">
        <f t="shared" si="4"/>
        <v>1.827434650816917E-2</v>
      </c>
      <c r="H15" s="161">
        <f t="shared" si="4"/>
        <v>0.45355952060254789</v>
      </c>
      <c r="I15" s="161">
        <f t="shared" si="4"/>
        <v>1.3312123241795043E-2</v>
      </c>
      <c r="J15" s="161">
        <f t="shared" si="4"/>
        <v>2.7944485906468326E-2</v>
      </c>
    </row>
    <row r="16" spans="1:13" x14ac:dyDescent="0.2">
      <c r="A16" s="108" t="s">
        <v>171</v>
      </c>
      <c r="B16" s="161">
        <f>B6/(B$5+B$6)</f>
        <v>0.96248547459334821</v>
      </c>
      <c r="C16" s="161">
        <f t="shared" ref="C16:J16" si="5">C6/(C$5+C$6)</f>
        <v>0.98976783766145493</v>
      </c>
      <c r="D16" s="161">
        <f t="shared" si="5"/>
        <v>0.96838464378467359</v>
      </c>
      <c r="E16" s="161">
        <f t="shared" si="5"/>
        <v>0.97585515357411046</v>
      </c>
      <c r="F16" s="161">
        <f t="shared" si="5"/>
        <v>0.96205370863145745</v>
      </c>
      <c r="G16" s="161">
        <f t="shared" si="5"/>
        <v>0.98172565349183083</v>
      </c>
      <c r="H16" s="161">
        <f t="shared" si="5"/>
        <v>0.54644047939745211</v>
      </c>
      <c r="I16" s="161">
        <f t="shared" si="5"/>
        <v>0.98668787675820491</v>
      </c>
      <c r="J16" s="161">
        <f t="shared" si="5"/>
        <v>0.97205551409353164</v>
      </c>
    </row>
    <row r="17" spans="1:10" x14ac:dyDescent="0.2">
      <c r="A17" s="61" t="s">
        <v>399</v>
      </c>
      <c r="B17" s="263">
        <f>B16+B15</f>
        <v>1</v>
      </c>
      <c r="C17" s="263">
        <f t="shared" ref="C17:J17" si="6">C16+C15</f>
        <v>1</v>
      </c>
      <c r="D17" s="263">
        <f t="shared" si="6"/>
        <v>0.99999999999999989</v>
      </c>
      <c r="E17" s="263">
        <f t="shared" si="6"/>
        <v>1</v>
      </c>
      <c r="F17" s="263">
        <f t="shared" si="6"/>
        <v>1</v>
      </c>
      <c r="G17" s="263">
        <f t="shared" si="6"/>
        <v>1</v>
      </c>
      <c r="H17" s="263">
        <f t="shared" si="6"/>
        <v>1</v>
      </c>
      <c r="I17" s="263">
        <f t="shared" si="6"/>
        <v>1</v>
      </c>
      <c r="J17" s="263">
        <f t="shared" si="6"/>
        <v>1</v>
      </c>
    </row>
    <row r="18" spans="1:10" x14ac:dyDescent="0.2">
      <c r="A18" s="125"/>
      <c r="B18" s="126"/>
      <c r="C18" s="126"/>
      <c r="D18" s="126"/>
      <c r="E18" s="126"/>
      <c r="F18" s="126"/>
      <c r="G18" s="126"/>
      <c r="H18" s="126"/>
      <c r="I18" s="126"/>
      <c r="J18" s="126"/>
    </row>
    <row r="19" spans="1:10" x14ac:dyDescent="0.2">
      <c r="A19" s="31" t="s">
        <v>262</v>
      </c>
    </row>
    <row r="20" spans="1:10" x14ac:dyDescent="0.2">
      <c r="A20" s="31" t="s">
        <v>493</v>
      </c>
    </row>
    <row r="21" spans="1:10" x14ac:dyDescent="0.2">
      <c r="A21" s="31" t="s">
        <v>314</v>
      </c>
    </row>
    <row r="22" spans="1:10" x14ac:dyDescent="0.2">
      <c r="A22" s="31" t="s">
        <v>584</v>
      </c>
    </row>
    <row r="23" spans="1:10" x14ac:dyDescent="0.2">
      <c r="A23" s="31" t="s">
        <v>577</v>
      </c>
      <c r="J23" s="25"/>
    </row>
  </sheetData>
  <mergeCells count="3">
    <mergeCell ref="B4:J4"/>
    <mergeCell ref="B9:J9"/>
    <mergeCell ref="B14:J14"/>
  </mergeCells>
  <phoneticPr fontId="2" type="noConversion"/>
  <pageMargins left="0.41" right="0.34" top="1" bottom="1" header="0.5" footer="0.5"/>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workbookViewId="0">
      <selection activeCell="A2" sqref="A2"/>
    </sheetView>
  </sheetViews>
  <sheetFormatPr defaultRowHeight="12.75" x14ac:dyDescent="0.2"/>
  <cols>
    <col min="1" max="1" width="22.140625" style="28" customWidth="1"/>
    <col min="2" max="2" width="10.5703125" style="1" customWidth="1"/>
    <col min="3" max="11" width="9.7109375" style="1" customWidth="1"/>
    <col min="12" max="12" width="9.140625" style="1"/>
    <col min="13" max="13" width="11.7109375" style="28" customWidth="1"/>
    <col min="14" max="14" width="5.7109375" style="28" customWidth="1"/>
    <col min="15" max="15" width="5.7109375" style="35" customWidth="1"/>
    <col min="16" max="23" width="5.7109375" style="28" customWidth="1"/>
    <col min="24" max="16384" width="9.140625" style="28"/>
  </cols>
  <sheetData>
    <row r="1" spans="1:10" ht="15" x14ac:dyDescent="0.25">
      <c r="A1" s="324" t="s">
        <v>89</v>
      </c>
      <c r="B1" s="324"/>
      <c r="C1" s="324"/>
      <c r="D1" s="324"/>
      <c r="E1" s="324"/>
      <c r="F1" s="324"/>
      <c r="G1" s="324"/>
      <c r="H1" s="324"/>
      <c r="I1" s="324"/>
      <c r="J1" s="324"/>
    </row>
    <row r="2" spans="1:10" x14ac:dyDescent="0.2">
      <c r="A2" s="53"/>
      <c r="B2" s="79"/>
      <c r="C2" s="79"/>
      <c r="D2" s="79"/>
      <c r="E2" s="79"/>
      <c r="F2" s="79"/>
      <c r="G2" s="79"/>
      <c r="H2" s="79"/>
      <c r="I2" s="79"/>
      <c r="J2" s="79"/>
    </row>
    <row r="3" spans="1:10" ht="12.75" customHeight="1" x14ac:dyDescent="0.2">
      <c r="A3" s="50"/>
      <c r="B3" s="40" t="s">
        <v>128</v>
      </c>
      <c r="C3" s="40" t="s">
        <v>264</v>
      </c>
      <c r="D3" s="40" t="s">
        <v>265</v>
      </c>
      <c r="E3" s="40" t="s">
        <v>131</v>
      </c>
      <c r="F3" s="40" t="s">
        <v>132</v>
      </c>
      <c r="G3" s="40" t="s">
        <v>266</v>
      </c>
      <c r="H3" s="40" t="s">
        <v>134</v>
      </c>
      <c r="I3" s="40" t="s">
        <v>135</v>
      </c>
      <c r="J3" s="41" t="s">
        <v>267</v>
      </c>
    </row>
    <row r="4" spans="1:10" ht="18" customHeight="1" x14ac:dyDescent="0.2">
      <c r="A4" s="51"/>
      <c r="B4" s="337" t="s">
        <v>344</v>
      </c>
      <c r="C4" s="327"/>
      <c r="D4" s="327"/>
      <c r="E4" s="327"/>
      <c r="F4" s="327"/>
      <c r="G4" s="327"/>
      <c r="H4" s="327"/>
      <c r="I4" s="327"/>
      <c r="J4" s="327"/>
    </row>
    <row r="5" spans="1:10" ht="18" customHeight="1" x14ac:dyDescent="0.2">
      <c r="A5" s="56" t="s">
        <v>96</v>
      </c>
      <c r="B5" s="266"/>
      <c r="C5" s="266"/>
      <c r="D5" s="266"/>
      <c r="E5" s="266"/>
      <c r="F5" s="266"/>
      <c r="G5" s="266"/>
      <c r="H5" s="266"/>
      <c r="I5" s="266"/>
      <c r="J5" s="266"/>
    </row>
    <row r="6" spans="1:10" ht="12.75" customHeight="1" x14ac:dyDescent="0.2">
      <c r="A6" s="43" t="s">
        <v>282</v>
      </c>
      <c r="B6" s="80">
        <v>3.7514525473412427E-2</v>
      </c>
      <c r="C6" s="80">
        <v>1.023216234079405E-2</v>
      </c>
      <c r="D6" s="80">
        <v>3.1615355784462743E-2</v>
      </c>
      <c r="E6" s="80">
        <v>2.4144846425889592E-2</v>
      </c>
      <c r="F6" s="80">
        <v>3.7946291368542509E-2</v>
      </c>
      <c r="G6" s="80">
        <v>1.8274346507464633E-2</v>
      </c>
      <c r="H6" s="80">
        <v>0.45355951797363814</v>
      </c>
      <c r="I6" s="80">
        <v>1.3312123241795043E-2</v>
      </c>
      <c r="J6" s="80">
        <v>2.7944485833229598E-2</v>
      </c>
    </row>
    <row r="7" spans="1:10" ht="12.75" customHeight="1" x14ac:dyDescent="0.2">
      <c r="A7" s="43" t="s">
        <v>315</v>
      </c>
      <c r="B7" s="80">
        <v>2.7982589163417466E-2</v>
      </c>
      <c r="C7" s="80">
        <v>7.2479823012940869E-3</v>
      </c>
      <c r="D7" s="80">
        <v>2.653222851020412E-2</v>
      </c>
      <c r="E7" s="80">
        <v>1.8965581818424844E-2</v>
      </c>
      <c r="F7" s="80">
        <v>3.1042392291627065E-2</v>
      </c>
      <c r="G7" s="80">
        <v>1.4393712920627159E-2</v>
      </c>
      <c r="H7" s="80">
        <v>0.43714489287434716</v>
      </c>
      <c r="I7" s="80">
        <v>9.605959615761616E-3</v>
      </c>
      <c r="J7" s="80">
        <v>2.1913857573948137E-2</v>
      </c>
    </row>
    <row r="8" spans="1:10" ht="12.75" customHeight="1" x14ac:dyDescent="0.2">
      <c r="A8" s="172" t="s">
        <v>316</v>
      </c>
      <c r="B8" s="265">
        <v>1.4204901287035363E-2</v>
      </c>
      <c r="C8" s="265">
        <v>2.9857712314456876E-3</v>
      </c>
      <c r="D8" s="265">
        <v>1.6340357496787042E-2</v>
      </c>
      <c r="E8" s="265">
        <v>1.0630859673697307E-2</v>
      </c>
      <c r="F8" s="265">
        <v>1.3611518733555277E-2</v>
      </c>
      <c r="G8" s="265">
        <v>1.1022902541555279E-2</v>
      </c>
      <c r="H8" s="265">
        <v>0.30517354954156323</v>
      </c>
      <c r="I8" s="265">
        <v>3.1364349189754314E-3</v>
      </c>
      <c r="J8" s="265">
        <v>1.1574224199598589E-2</v>
      </c>
    </row>
    <row r="9" spans="1:10" ht="18" customHeight="1" x14ac:dyDescent="0.2">
      <c r="A9" s="42" t="s">
        <v>97</v>
      </c>
      <c r="B9" s="80"/>
      <c r="C9" s="80"/>
      <c r="D9" s="80"/>
      <c r="E9" s="80"/>
      <c r="F9" s="80"/>
      <c r="G9" s="80"/>
      <c r="H9" s="80"/>
      <c r="I9" s="80"/>
      <c r="J9" s="80"/>
    </row>
    <row r="10" spans="1:10" ht="12.75" customHeight="1" x14ac:dyDescent="0.2">
      <c r="A10" s="238" t="s">
        <v>137</v>
      </c>
      <c r="B10" s="264">
        <v>0.65454829130339975</v>
      </c>
      <c r="C10" s="264">
        <v>0.65184721382688027</v>
      </c>
      <c r="D10" s="264">
        <v>0.63603510823876763</v>
      </c>
      <c r="E10" s="264">
        <v>0.6134564656382927</v>
      </c>
      <c r="F10" s="264">
        <v>0.65021929824561409</v>
      </c>
      <c r="G10" s="264">
        <v>0.61721068590020156</v>
      </c>
      <c r="H10" s="264">
        <v>0.62388302106032811</v>
      </c>
      <c r="I10" s="264">
        <v>0.63265306122448983</v>
      </c>
      <c r="J10" s="264">
        <v>0.64278100270704963</v>
      </c>
    </row>
    <row r="11" spans="1:10" ht="12.75" customHeight="1" x14ac:dyDescent="0.2">
      <c r="A11" s="43" t="s">
        <v>330</v>
      </c>
      <c r="B11" s="80">
        <v>0.98079096061631621</v>
      </c>
      <c r="C11" s="80">
        <v>0.98369210706488142</v>
      </c>
      <c r="D11" s="80">
        <v>0.88538681460444779</v>
      </c>
      <c r="E11" s="80">
        <v>0.69254185751154296</v>
      </c>
      <c r="F11" s="80">
        <v>0.66888888888888887</v>
      </c>
      <c r="G11" s="80">
        <v>0.99696048634990442</v>
      </c>
      <c r="H11" s="80">
        <v>0.20338982292444727</v>
      </c>
      <c r="I11" s="80">
        <v>1</v>
      </c>
      <c r="J11" s="80">
        <v>0.84494933678157025</v>
      </c>
    </row>
    <row r="12" spans="1:10" ht="12.75" customHeight="1" x14ac:dyDescent="0.2">
      <c r="A12" s="43" t="s">
        <v>317</v>
      </c>
      <c r="B12" s="80">
        <v>0.96610473471351388</v>
      </c>
      <c r="C12" s="80">
        <v>0.95079485268254449</v>
      </c>
      <c r="D12" s="80">
        <v>0.97631224841809328</v>
      </c>
      <c r="E12" s="80">
        <v>0.95858498763475386</v>
      </c>
      <c r="F12" s="80">
        <v>0.98971428571428577</v>
      </c>
      <c r="G12" s="80">
        <v>0.97602739750656786</v>
      </c>
      <c r="H12" s="80">
        <v>0.99403747893382743</v>
      </c>
      <c r="I12" s="80">
        <v>0.91208791208791207</v>
      </c>
      <c r="J12" s="80">
        <v>0.97148162920065073</v>
      </c>
    </row>
    <row r="13" spans="1:10" ht="12.75" customHeight="1" x14ac:dyDescent="0.2">
      <c r="A13" s="43" t="s">
        <v>175</v>
      </c>
      <c r="B13" s="313">
        <v>0.59869100937998865</v>
      </c>
      <c r="C13" s="313">
        <v>0.5723684220914127</v>
      </c>
      <c r="D13" s="313">
        <v>0.63311862274491593</v>
      </c>
      <c r="E13" s="313">
        <v>0.62918454744644403</v>
      </c>
      <c r="F13" s="313">
        <v>0.69239311493614664</v>
      </c>
      <c r="G13" s="313">
        <v>0.49378881838084954</v>
      </c>
      <c r="H13" s="313">
        <v>0.79341564340937176</v>
      </c>
      <c r="I13" s="313">
        <v>0.60227272727272729</v>
      </c>
      <c r="J13" s="313">
        <v>0.6309470014954971</v>
      </c>
    </row>
    <row r="14" spans="1:10" ht="12.75" customHeight="1" x14ac:dyDescent="0.2">
      <c r="A14" s="43" t="s">
        <v>487</v>
      </c>
      <c r="B14" s="313">
        <v>0.86987688980778011</v>
      </c>
      <c r="C14" s="313">
        <v>0.75789473600681867</v>
      </c>
      <c r="D14" s="313">
        <v>0.64517021311071121</v>
      </c>
      <c r="E14" s="313">
        <v>0.66534541336353337</v>
      </c>
      <c r="F14" s="313">
        <v>0.7117117120931743</v>
      </c>
      <c r="G14" s="313">
        <v>0.79439252217078637</v>
      </c>
      <c r="H14" s="313">
        <v>0.70833333333333337</v>
      </c>
      <c r="I14" s="313">
        <v>0.6073102082224775</v>
      </c>
      <c r="J14" s="313">
        <v>0.75423999937411068</v>
      </c>
    </row>
    <row r="15" spans="1:10" ht="12.75" customHeight="1" x14ac:dyDescent="0.2">
      <c r="A15" s="43" t="s">
        <v>10</v>
      </c>
      <c r="B15" s="313">
        <v>0.38570099257144097</v>
      </c>
      <c r="C15" s="313">
        <v>0.41484715997297644</v>
      </c>
      <c r="D15" s="313">
        <v>0.27600412719164752</v>
      </c>
      <c r="E15" s="313">
        <v>0.27290705219726857</v>
      </c>
      <c r="F15" s="313">
        <v>0.20470717022441159</v>
      </c>
      <c r="G15" s="313">
        <v>0.29673590537030353</v>
      </c>
      <c r="H15" s="313">
        <v>0.14134849350814768</v>
      </c>
      <c r="I15" s="313">
        <v>0.27551020408163263</v>
      </c>
      <c r="J15" s="313">
        <v>0.31354381944028209</v>
      </c>
    </row>
    <row r="16" spans="1:10" ht="12.75" customHeight="1" x14ac:dyDescent="0.2">
      <c r="A16" s="104" t="s">
        <v>93</v>
      </c>
      <c r="B16" s="314">
        <v>4.8733844725047488</v>
      </c>
      <c r="C16" s="314">
        <v>6.4010188833373745</v>
      </c>
      <c r="D16" s="314">
        <v>6.4361270862697628</v>
      </c>
      <c r="E16" s="314">
        <v>6.1400242027270009</v>
      </c>
      <c r="F16" s="314">
        <v>3.8517705534375022</v>
      </c>
      <c r="G16" s="314">
        <v>3.9985162858687961</v>
      </c>
      <c r="H16" s="314">
        <v>6.8299483038063853</v>
      </c>
      <c r="I16" s="314">
        <v>4.9557823129251704</v>
      </c>
      <c r="J16" s="314">
        <v>5.8402970545810442</v>
      </c>
    </row>
    <row r="17" spans="1:10" ht="18" customHeight="1" x14ac:dyDescent="0.2">
      <c r="A17" s="42" t="s">
        <v>98</v>
      </c>
      <c r="B17" s="313"/>
      <c r="C17" s="313"/>
      <c r="D17" s="313"/>
      <c r="E17" s="313"/>
      <c r="F17" s="313"/>
      <c r="G17" s="313"/>
      <c r="H17" s="313"/>
      <c r="I17" s="313"/>
      <c r="J17" s="313"/>
    </row>
    <row r="18" spans="1:10" ht="12.75" customHeight="1" x14ac:dyDescent="0.2">
      <c r="A18" s="238" t="s">
        <v>137</v>
      </c>
      <c r="B18" s="315">
        <v>0.64974295652988312</v>
      </c>
      <c r="C18" s="315">
        <v>0.6548555588288888</v>
      </c>
      <c r="D18" s="315">
        <v>0.64876094044825605</v>
      </c>
      <c r="E18" s="315">
        <v>0.64998405314791552</v>
      </c>
      <c r="F18" s="315">
        <v>0.68042467314656607</v>
      </c>
      <c r="G18" s="315">
        <v>0.66103755169311396</v>
      </c>
      <c r="H18" s="315">
        <v>0.56529968388341012</v>
      </c>
      <c r="I18" s="315">
        <v>0.6747466719650308</v>
      </c>
      <c r="J18" s="315">
        <v>0.65388728625875658</v>
      </c>
    </row>
    <row r="19" spans="1:10" ht="12.75" customHeight="1" x14ac:dyDescent="0.2">
      <c r="A19" s="43" t="s">
        <v>330</v>
      </c>
      <c r="B19" s="313">
        <v>0.8812343698346955</v>
      </c>
      <c r="C19" s="313">
        <v>0.86115767866128157</v>
      </c>
      <c r="D19" s="313">
        <v>0.96347186643006988</v>
      </c>
      <c r="E19" s="313">
        <v>0.87357773334119093</v>
      </c>
      <c r="F19" s="313">
        <v>0.91246483830391878</v>
      </c>
      <c r="G19" s="313">
        <v>0.97128281826920559</v>
      </c>
      <c r="H19" s="313">
        <v>0.88172757585103911</v>
      </c>
      <c r="I19" s="313">
        <v>0.8933211530653673</v>
      </c>
      <c r="J19" s="313">
        <v>0.89562484428044831</v>
      </c>
    </row>
    <row r="20" spans="1:10" ht="12.75" customHeight="1" x14ac:dyDescent="0.2">
      <c r="A20" s="43" t="s">
        <v>317</v>
      </c>
      <c r="B20" s="313">
        <v>0.93951059237987833</v>
      </c>
      <c r="C20" s="313">
        <v>0.92223317153029571</v>
      </c>
      <c r="D20" s="313">
        <v>0.93268301181531499</v>
      </c>
      <c r="E20" s="313">
        <v>0.93160568023971313</v>
      </c>
      <c r="F20" s="313">
        <v>0.92406907325007581</v>
      </c>
      <c r="G20" s="313">
        <v>0.95045438197557142</v>
      </c>
      <c r="H20" s="313">
        <v>0.92774369452425065</v>
      </c>
      <c r="I20" s="313">
        <v>0.87595224559408758</v>
      </c>
      <c r="J20" s="313">
        <v>0.93067278232279993</v>
      </c>
    </row>
    <row r="21" spans="1:10" ht="12.75" customHeight="1" x14ac:dyDescent="0.2">
      <c r="A21" s="43" t="s">
        <v>175</v>
      </c>
      <c r="B21" s="313">
        <v>0.5145447000963097</v>
      </c>
      <c r="C21" s="313">
        <v>0.50268154624304551</v>
      </c>
      <c r="D21" s="313">
        <v>0.51962948937508102</v>
      </c>
      <c r="E21" s="313">
        <v>0.50369835811143981</v>
      </c>
      <c r="F21" s="313">
        <v>0.45627691873828014</v>
      </c>
      <c r="G21" s="313">
        <v>0.47413553422903787</v>
      </c>
      <c r="H21" s="313">
        <v>0.44616376587804873</v>
      </c>
      <c r="I21" s="313">
        <v>0.47010804321728694</v>
      </c>
      <c r="J21" s="313">
        <v>0.50447361259158929</v>
      </c>
    </row>
    <row r="22" spans="1:10" ht="12.75" customHeight="1" x14ac:dyDescent="0.2">
      <c r="A22" s="43" t="s">
        <v>487</v>
      </c>
      <c r="B22" s="313">
        <v>0.80634780823362262</v>
      </c>
      <c r="C22" s="313">
        <v>0.72050481314975756</v>
      </c>
      <c r="D22" s="313">
        <v>0.65585508393589642</v>
      </c>
      <c r="E22" s="313">
        <v>0.71617290278774348</v>
      </c>
      <c r="F22" s="313">
        <v>0.78437495733172913</v>
      </c>
      <c r="G22" s="313">
        <v>0.8043988794653858</v>
      </c>
      <c r="H22" s="313">
        <v>0.69994538503549975</v>
      </c>
      <c r="I22" s="313">
        <v>0.52226414919871844</v>
      </c>
      <c r="J22" s="313">
        <v>0.74298187045561115</v>
      </c>
    </row>
    <row r="23" spans="1:10" ht="12.75" customHeight="1" x14ac:dyDescent="0.2">
      <c r="A23" s="43" t="s">
        <v>10</v>
      </c>
      <c r="B23" s="313">
        <v>0.42883548110551134</v>
      </c>
      <c r="C23" s="313">
        <v>0.45736967241420912</v>
      </c>
      <c r="D23" s="313">
        <v>0.39026272936030165</v>
      </c>
      <c r="E23" s="313">
        <v>0.28812284942684996</v>
      </c>
      <c r="F23" s="313">
        <v>0.26720207620065739</v>
      </c>
      <c r="G23" s="313">
        <v>0.30936904181323516</v>
      </c>
      <c r="H23" s="313">
        <v>0.35394321925703309</v>
      </c>
      <c r="I23" s="313">
        <v>0.41894299287410924</v>
      </c>
      <c r="J23" s="313">
        <v>0.39912998631713337</v>
      </c>
    </row>
    <row r="24" spans="1:10" ht="12.75" customHeight="1" x14ac:dyDescent="0.2">
      <c r="A24" s="104" t="s">
        <v>93</v>
      </c>
      <c r="B24" s="105">
        <v>3.4414931702189322</v>
      </c>
      <c r="C24" s="105">
        <v>3.7455703378139424</v>
      </c>
      <c r="D24" s="105">
        <v>3.9990000373172241</v>
      </c>
      <c r="E24" s="105">
        <v>3.2975893140943917</v>
      </c>
      <c r="F24" s="105">
        <v>5.1486316617504952</v>
      </c>
      <c r="G24" s="105">
        <v>3.4223290920686877</v>
      </c>
      <c r="H24" s="105">
        <v>3.590588817697526</v>
      </c>
      <c r="I24" s="105">
        <v>3.4331535365036943</v>
      </c>
      <c r="J24" s="105">
        <v>3.748223387264483</v>
      </c>
    </row>
    <row r="25" spans="1:10" ht="18" customHeight="1" x14ac:dyDescent="0.2">
      <c r="A25" s="45" t="s">
        <v>345</v>
      </c>
      <c r="B25" s="103"/>
      <c r="C25" s="103"/>
      <c r="D25" s="103"/>
      <c r="E25" s="103"/>
      <c r="F25" s="103"/>
      <c r="G25" s="103"/>
      <c r="H25" s="103"/>
      <c r="I25" s="103"/>
      <c r="J25" s="103"/>
    </row>
    <row r="26" spans="1:10" ht="12.75" customHeight="1" x14ac:dyDescent="0.2">
      <c r="A26" s="238" t="s">
        <v>346</v>
      </c>
      <c r="B26" s="264">
        <v>5.6199523890445423E-3</v>
      </c>
      <c r="C26" s="264">
        <v>4.2140483868604844E-3</v>
      </c>
      <c r="D26" s="264">
        <v>1.8375823007460495E-3</v>
      </c>
      <c r="E26" s="264">
        <v>1.075174716536542E-3</v>
      </c>
      <c r="F26" s="264">
        <v>7.8158185299115747E-4</v>
      </c>
      <c r="G26" s="264">
        <v>1.7511638708968004E-3</v>
      </c>
      <c r="H26" s="264">
        <v>0</v>
      </c>
      <c r="I26" s="264">
        <v>3.7247598510096059E-3</v>
      </c>
      <c r="J26" s="264">
        <v>3.5007856656081048E-3</v>
      </c>
    </row>
    <row r="27" spans="1:10" ht="12.75" customHeight="1" x14ac:dyDescent="0.2">
      <c r="A27" s="199" t="s">
        <v>347</v>
      </c>
      <c r="B27" s="80">
        <v>2.7379366276177101E-2</v>
      </c>
      <c r="C27" s="80">
        <v>2.2119232291604455E-2</v>
      </c>
      <c r="D27" s="80">
        <v>5.8064869501555519E-3</v>
      </c>
      <c r="E27" s="80">
        <v>1.3352169685585214E-2</v>
      </c>
      <c r="F27" s="80">
        <v>2.9734092233359255E-3</v>
      </c>
      <c r="G27" s="80">
        <v>1.473540338931034E-2</v>
      </c>
      <c r="H27" s="80">
        <v>4.6519886421266671E-2</v>
      </c>
      <c r="I27" s="80">
        <v>2.4995099000196041E-2</v>
      </c>
      <c r="J27" s="80">
        <v>1.8137613106582642E-2</v>
      </c>
    </row>
    <row r="28" spans="1:10" ht="12.75" customHeight="1" x14ac:dyDescent="0.2">
      <c r="A28" s="199" t="s">
        <v>348</v>
      </c>
      <c r="B28" s="80">
        <v>0.10662720408076823</v>
      </c>
      <c r="C28" s="80">
        <v>0.11765424004088697</v>
      </c>
      <c r="D28" s="80">
        <v>3.4838921188596238E-2</v>
      </c>
      <c r="E28" s="80">
        <v>0.16586445308564512</v>
      </c>
      <c r="F28" s="80">
        <v>1.3881573345516863E-2</v>
      </c>
      <c r="G28" s="80">
        <v>0.15564002909339919</v>
      </c>
      <c r="H28" s="80">
        <v>6.2144886437912626E-2</v>
      </c>
      <c r="I28" s="80">
        <v>0.12899431484022741</v>
      </c>
      <c r="J28" s="80">
        <v>9.687619227564262E-2</v>
      </c>
    </row>
    <row r="29" spans="1:10" ht="12.75" customHeight="1" x14ac:dyDescent="0.2">
      <c r="A29" s="199" t="s">
        <v>448</v>
      </c>
      <c r="B29" s="80">
        <v>7.5211887399541599E-2</v>
      </c>
      <c r="C29" s="80">
        <v>0.11701218560815098</v>
      </c>
      <c r="D29" s="80">
        <v>4.0153564454670686E-2</v>
      </c>
      <c r="E29" s="80">
        <v>0.15385000066741844</v>
      </c>
      <c r="F29" s="80">
        <v>6.8303457587488119E-3</v>
      </c>
      <c r="G29" s="80">
        <v>6.479306360758344E-2</v>
      </c>
      <c r="H29" s="80">
        <v>1.7755681433559458E-2</v>
      </c>
      <c r="I29" s="80">
        <v>0.17486767300529307</v>
      </c>
      <c r="J29" s="80">
        <v>8.4250344382419046E-2</v>
      </c>
    </row>
    <row r="30" spans="1:10" ht="12.75" customHeight="1" x14ac:dyDescent="0.2">
      <c r="A30" s="172" t="s">
        <v>349</v>
      </c>
      <c r="B30" s="265">
        <v>6.5529946081709801E-3</v>
      </c>
      <c r="C30" s="265">
        <v>9.3721881938617399E-2</v>
      </c>
      <c r="D30" s="265">
        <v>4.9887968657599598E-2</v>
      </c>
      <c r="E30" s="265">
        <v>7.3336917080527739E-2</v>
      </c>
      <c r="F30" s="265">
        <v>3.4724524651784903E-2</v>
      </c>
      <c r="G30" s="265">
        <v>4.0575748612498429E-2</v>
      </c>
      <c r="H30" s="265">
        <v>0.15056818423840229</v>
      </c>
      <c r="I30" s="265">
        <v>9.3217016271319342E-2</v>
      </c>
      <c r="J30" s="265">
        <v>4.9595540888209971E-2</v>
      </c>
    </row>
    <row r="31" spans="1:10" ht="12.75" customHeight="1" x14ac:dyDescent="0.2">
      <c r="A31" s="199"/>
      <c r="B31" s="80"/>
      <c r="C31" s="80"/>
      <c r="D31" s="80"/>
      <c r="E31" s="80"/>
      <c r="F31" s="80"/>
      <c r="G31" s="80"/>
      <c r="H31" s="80"/>
      <c r="I31" s="80"/>
      <c r="J31" s="80"/>
    </row>
    <row r="32" spans="1:10" ht="12.75" customHeight="1" x14ac:dyDescent="0.2">
      <c r="A32" s="46" t="s">
        <v>262</v>
      </c>
      <c r="B32" s="80"/>
      <c r="C32" s="80"/>
      <c r="D32" s="80"/>
      <c r="E32" s="80"/>
      <c r="F32" s="80"/>
      <c r="G32" s="80"/>
      <c r="H32" s="80"/>
      <c r="I32" s="80"/>
      <c r="J32" s="80"/>
    </row>
    <row r="33" spans="1:13" ht="12.75" customHeight="1" x14ac:dyDescent="0.2">
      <c r="A33" s="31" t="s">
        <v>493</v>
      </c>
      <c r="B33" s="82"/>
      <c r="C33" s="82"/>
      <c r="D33" s="82"/>
      <c r="E33" s="82"/>
      <c r="F33" s="36"/>
      <c r="G33" s="36"/>
      <c r="H33" s="36"/>
      <c r="I33" s="36"/>
      <c r="J33" s="36"/>
    </row>
    <row r="34" spans="1:13" ht="12.75" customHeight="1" x14ac:dyDescent="0.2">
      <c r="A34" s="31" t="s">
        <v>314</v>
      </c>
      <c r="L34" s="28"/>
    </row>
    <row r="35" spans="1:13" ht="12.75" customHeight="1" x14ac:dyDescent="0.2">
      <c r="A35" s="297" t="s">
        <v>92</v>
      </c>
      <c r="B35" s="80"/>
      <c r="C35" s="80"/>
      <c r="D35" s="80"/>
      <c r="E35" s="80"/>
      <c r="F35" s="80"/>
      <c r="G35" s="80"/>
      <c r="H35" s="80"/>
      <c r="I35" s="80"/>
      <c r="J35" s="80"/>
    </row>
    <row r="36" spans="1:13" ht="12.75" customHeight="1" x14ac:dyDescent="0.2">
      <c r="A36" s="31" t="s">
        <v>585</v>
      </c>
      <c r="B36" s="103"/>
      <c r="C36" s="103"/>
      <c r="D36" s="103"/>
      <c r="E36" s="103"/>
      <c r="F36" s="103"/>
      <c r="G36" s="103"/>
      <c r="H36" s="103"/>
      <c r="I36" s="103"/>
      <c r="J36" s="103"/>
    </row>
    <row r="37" spans="1:13" ht="12.75" customHeight="1" x14ac:dyDescent="0.2">
      <c r="A37" s="31" t="s">
        <v>577</v>
      </c>
      <c r="B37" s="81"/>
      <c r="C37" s="81"/>
      <c r="D37" s="81"/>
      <c r="E37" s="81"/>
      <c r="F37" s="81"/>
      <c r="G37" s="81"/>
      <c r="H37" s="81"/>
      <c r="I37" s="81"/>
      <c r="J37" s="81"/>
    </row>
    <row r="38" spans="1:13" ht="12.75" customHeight="1" x14ac:dyDescent="0.2">
      <c r="A38" s="199"/>
      <c r="B38" s="37"/>
      <c r="C38" s="37"/>
      <c r="D38" s="37"/>
      <c r="E38" s="37"/>
      <c r="F38" s="37"/>
      <c r="G38" s="37"/>
      <c r="H38" s="37"/>
      <c r="I38" s="37"/>
      <c r="J38" s="37"/>
    </row>
    <row r="39" spans="1:13" ht="12.75" customHeight="1" x14ac:dyDescent="0.2">
      <c r="A39" s="46"/>
      <c r="B39" s="82"/>
      <c r="C39" s="82"/>
      <c r="D39" s="82"/>
      <c r="E39" s="82"/>
      <c r="F39" s="36"/>
      <c r="G39" s="36"/>
      <c r="H39" s="36"/>
      <c r="I39" s="36"/>
      <c r="J39" s="36"/>
    </row>
    <row r="40" spans="1:13" ht="12.75" customHeight="1" x14ac:dyDescent="0.2">
      <c r="L40" s="28"/>
    </row>
    <row r="41" spans="1:13" ht="12.75" customHeight="1" x14ac:dyDescent="0.2">
      <c r="L41" s="28"/>
    </row>
    <row r="42" spans="1:13" x14ac:dyDescent="0.2">
      <c r="M42" s="1"/>
    </row>
    <row r="43" spans="1:13" x14ac:dyDescent="0.2">
      <c r="A43" s="33"/>
      <c r="M43" s="1"/>
    </row>
    <row r="44" spans="1:13" x14ac:dyDescent="0.2">
      <c r="A44" s="33"/>
      <c r="M44" s="1"/>
    </row>
    <row r="45" spans="1:13" x14ac:dyDescent="0.2">
      <c r="M45" s="1"/>
    </row>
    <row r="46" spans="1:13" x14ac:dyDescent="0.2">
      <c r="M46" s="1"/>
    </row>
  </sheetData>
  <mergeCells count="2">
    <mergeCell ref="A1:J1"/>
    <mergeCell ref="B4:J4"/>
  </mergeCells>
  <phoneticPr fontId="2" type="noConversion"/>
  <pageMargins left="0.53" right="0.42" top="1" bottom="1" header="0.5" footer="0.5"/>
  <pageSetup paperSize="9" scale="85" orientation="portrait" r:id="rId1"/>
  <headerFooter alignWithMargins="0"/>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selection activeCell="A2" sqref="A2"/>
    </sheetView>
  </sheetViews>
  <sheetFormatPr defaultRowHeight="12.75" x14ac:dyDescent="0.2"/>
  <cols>
    <col min="1" max="1" width="35.28515625" customWidth="1"/>
    <col min="2" max="10" width="9.140625" style="1"/>
  </cols>
  <sheetData>
    <row r="1" spans="1:11" ht="15.75" x14ac:dyDescent="0.3">
      <c r="A1" s="289" t="s">
        <v>501</v>
      </c>
      <c r="B1" s="17"/>
      <c r="C1" s="17"/>
      <c r="D1" s="17"/>
      <c r="E1" s="17"/>
      <c r="F1" s="17"/>
      <c r="G1" s="17"/>
      <c r="H1" s="17"/>
      <c r="I1" s="17"/>
      <c r="J1" s="17"/>
    </row>
    <row r="2" spans="1:11" ht="15" x14ac:dyDescent="0.3">
      <c r="A2" s="16"/>
      <c r="B2" s="17"/>
      <c r="C2" s="17"/>
      <c r="D2" s="17"/>
      <c r="E2" s="17"/>
      <c r="F2" s="17"/>
      <c r="G2" s="17"/>
      <c r="H2" s="17"/>
      <c r="I2" s="17"/>
      <c r="J2" s="17"/>
    </row>
    <row r="3" spans="1:11" x14ac:dyDescent="0.2">
      <c r="A3" s="53"/>
      <c r="B3" s="83" t="s">
        <v>112</v>
      </c>
      <c r="C3" s="83" t="s">
        <v>113</v>
      </c>
      <c r="D3" s="83" t="s">
        <v>114</v>
      </c>
      <c r="E3" s="83" t="s">
        <v>115</v>
      </c>
      <c r="F3" s="83" t="s">
        <v>116</v>
      </c>
      <c r="G3" s="83" t="s">
        <v>117</v>
      </c>
      <c r="H3" s="83" t="s">
        <v>118</v>
      </c>
      <c r="I3" s="83" t="s">
        <v>119</v>
      </c>
      <c r="J3" s="83" t="s">
        <v>267</v>
      </c>
    </row>
    <row r="4" spans="1:11" ht="18" customHeight="1" x14ac:dyDescent="0.2">
      <c r="A4" s="78" t="s">
        <v>351</v>
      </c>
      <c r="B4" s="330" t="s">
        <v>276</v>
      </c>
      <c r="C4" s="330"/>
      <c r="D4" s="330"/>
      <c r="E4" s="330"/>
      <c r="F4" s="330"/>
      <c r="G4" s="330"/>
      <c r="H4" s="330"/>
      <c r="I4" s="330"/>
      <c r="J4" s="330"/>
    </row>
    <row r="5" spans="1:11" x14ac:dyDescent="0.2">
      <c r="A5" s="108" t="s">
        <v>172</v>
      </c>
      <c r="B5" s="97">
        <v>56240.000227999997</v>
      </c>
      <c r="C5" s="97">
        <v>70963.000495</v>
      </c>
      <c r="D5" s="97">
        <v>57510.999995999999</v>
      </c>
      <c r="E5" s="97">
        <v>22531.999976999999</v>
      </c>
      <c r="F5" s="97">
        <v>20259.000026000002</v>
      </c>
      <c r="G5" s="97">
        <v>5589.0000520000003</v>
      </c>
      <c r="H5" s="97">
        <v>1827.0000439999999</v>
      </c>
      <c r="I5" s="97">
        <v>4036</v>
      </c>
      <c r="J5" s="74">
        <v>238957.000818</v>
      </c>
    </row>
    <row r="6" spans="1:11" x14ac:dyDescent="0.2">
      <c r="A6" s="108" t="s">
        <v>173</v>
      </c>
      <c r="B6" s="97">
        <v>209358.000856</v>
      </c>
      <c r="C6" s="97">
        <v>167096.00032699999</v>
      </c>
      <c r="D6" s="97">
        <v>100109.999775</v>
      </c>
      <c r="E6" s="97">
        <v>65571.999983000002</v>
      </c>
      <c r="F6" s="97">
        <v>45594.000033999997</v>
      </c>
      <c r="G6" s="97">
        <v>20693.000128</v>
      </c>
      <c r="H6" s="97">
        <v>1591.000029</v>
      </c>
      <c r="I6" s="97">
        <v>7605</v>
      </c>
      <c r="J6" s="74">
        <v>617619.001132</v>
      </c>
    </row>
    <row r="7" spans="1:11" x14ac:dyDescent="0.2">
      <c r="A7" s="129" t="s">
        <v>312</v>
      </c>
      <c r="B7" s="196">
        <v>2046.0000339999999</v>
      </c>
      <c r="C7" s="196">
        <v>36208.000144999998</v>
      </c>
      <c r="D7" s="196">
        <v>18692.999936</v>
      </c>
      <c r="E7" s="196">
        <v>10021.999980000001</v>
      </c>
      <c r="F7" s="196">
        <v>2795.9999979999998</v>
      </c>
      <c r="G7" s="196">
        <v>1820.000012</v>
      </c>
      <c r="H7" s="196">
        <v>561.00001999999995</v>
      </c>
      <c r="I7" s="196">
        <v>1365</v>
      </c>
      <c r="J7" s="197">
        <v>73511.000125000006</v>
      </c>
    </row>
    <row r="8" spans="1:11" s="303" customFormat="1" x14ac:dyDescent="0.2">
      <c r="A8" s="61" t="s">
        <v>127</v>
      </c>
      <c r="B8" s="164">
        <f>SUM(B5:B7)</f>
        <v>267644.00111800001</v>
      </c>
      <c r="C8" s="164">
        <f t="shared" ref="C8:J8" si="0">SUM(C5:C7)</f>
        <v>274267.00096699997</v>
      </c>
      <c r="D8" s="164">
        <f t="shared" si="0"/>
        <v>176313.99970700001</v>
      </c>
      <c r="E8" s="164">
        <f t="shared" si="0"/>
        <v>98125.999940000009</v>
      </c>
      <c r="F8" s="164">
        <f t="shared" si="0"/>
        <v>68649.000057999991</v>
      </c>
      <c r="G8" s="164">
        <f t="shared" si="0"/>
        <v>28102.000192</v>
      </c>
      <c r="H8" s="164">
        <f t="shared" si="0"/>
        <v>3979.0000930000001</v>
      </c>
      <c r="I8" s="164">
        <f t="shared" si="0"/>
        <v>13006</v>
      </c>
      <c r="J8" s="164">
        <f t="shared" si="0"/>
        <v>930087.00207499997</v>
      </c>
    </row>
    <row r="9" spans="1:11" ht="18" customHeight="1" x14ac:dyDescent="0.2">
      <c r="A9" s="78" t="s">
        <v>351</v>
      </c>
      <c r="B9" s="330" t="s">
        <v>268</v>
      </c>
      <c r="C9" s="330"/>
      <c r="D9" s="330"/>
      <c r="E9" s="330"/>
      <c r="F9" s="330"/>
      <c r="G9" s="330"/>
      <c r="H9" s="330"/>
      <c r="I9" s="330"/>
      <c r="J9" s="330"/>
      <c r="K9" s="53"/>
    </row>
    <row r="10" spans="1:11" x14ac:dyDescent="0.2">
      <c r="A10" s="108" t="s">
        <v>172</v>
      </c>
      <c r="B10" s="161">
        <f>B5/B$8</f>
        <v>0.21012987398587227</v>
      </c>
      <c r="C10" s="161">
        <f t="shared" ref="C10:J10" si="1">C5/C$8</f>
        <v>0.25873692513062602</v>
      </c>
      <c r="D10" s="161">
        <f t="shared" si="1"/>
        <v>0.32618510209950557</v>
      </c>
      <c r="E10" s="161">
        <f t="shared" si="1"/>
        <v>0.22962313750461025</v>
      </c>
      <c r="F10" s="161">
        <f t="shared" si="1"/>
        <v>0.2951099070472058</v>
      </c>
      <c r="G10" s="161">
        <f t="shared" si="1"/>
        <v>0.19888264229643915</v>
      </c>
      <c r="H10" s="161">
        <f t="shared" si="1"/>
        <v>0.45916059344007659</v>
      </c>
      <c r="I10" s="161">
        <f t="shared" si="1"/>
        <v>0.31031831462401971</v>
      </c>
      <c r="J10" s="161">
        <f t="shared" si="1"/>
        <v>0.25691897670313973</v>
      </c>
      <c r="K10" s="53"/>
    </row>
    <row r="11" spans="1:11" x14ac:dyDescent="0.2">
      <c r="A11" s="108" t="s">
        <v>173</v>
      </c>
      <c r="B11" s="161">
        <f t="shared" ref="B11:J11" si="2">B6/B$8</f>
        <v>0.78222564294911046</v>
      </c>
      <c r="C11" s="161">
        <f t="shared" si="2"/>
        <v>0.60924573403967441</v>
      </c>
      <c r="D11" s="161">
        <f t="shared" si="2"/>
        <v>0.56779382205249496</v>
      </c>
      <c r="E11" s="161">
        <f t="shared" si="2"/>
        <v>0.66824287164558394</v>
      </c>
      <c r="F11" s="161">
        <f t="shared" si="2"/>
        <v>0.66416116761320132</v>
      </c>
      <c r="G11" s="161">
        <f t="shared" si="2"/>
        <v>0.73635328398762256</v>
      </c>
      <c r="H11" s="161">
        <f t="shared" si="2"/>
        <v>0.39984920628651011</v>
      </c>
      <c r="I11" s="161">
        <f t="shared" si="2"/>
        <v>0.5847301245578963</v>
      </c>
      <c r="J11" s="161">
        <f t="shared" si="2"/>
        <v>0.66404433107237071</v>
      </c>
      <c r="K11" s="53"/>
    </row>
    <row r="12" spans="1:11" x14ac:dyDescent="0.2">
      <c r="A12" s="129" t="s">
        <v>312</v>
      </c>
      <c r="B12" s="161">
        <f t="shared" ref="B12:J12" si="3">B7/B$8</f>
        <v>7.6444830650172161E-3</v>
      </c>
      <c r="C12" s="161">
        <f t="shared" si="3"/>
        <v>0.13201734082969965</v>
      </c>
      <c r="D12" s="161">
        <f t="shared" si="3"/>
        <v>0.10602107584799944</v>
      </c>
      <c r="E12" s="161">
        <f t="shared" si="3"/>
        <v>0.10213399084980575</v>
      </c>
      <c r="F12" s="161">
        <f t="shared" si="3"/>
        <v>4.072892533959304E-2</v>
      </c>
      <c r="G12" s="161">
        <f t="shared" si="3"/>
        <v>6.4764073715938286E-2</v>
      </c>
      <c r="H12" s="161">
        <f t="shared" si="3"/>
        <v>0.14099020027341325</v>
      </c>
      <c r="I12" s="161">
        <f t="shared" si="3"/>
        <v>0.10495156081808396</v>
      </c>
      <c r="J12" s="161">
        <f t="shared" si="3"/>
        <v>7.9036692224489613E-2</v>
      </c>
      <c r="K12" s="53"/>
    </row>
    <row r="13" spans="1:11" x14ac:dyDescent="0.2">
      <c r="A13" s="61" t="s">
        <v>127</v>
      </c>
      <c r="B13" s="263">
        <f>SUM(B10:B12)</f>
        <v>0.99999999999999989</v>
      </c>
      <c r="C13" s="263">
        <f t="shared" ref="C13:J13" si="4">SUM(C10:C12)</f>
        <v>1</v>
      </c>
      <c r="D13" s="263">
        <f t="shared" si="4"/>
        <v>1</v>
      </c>
      <c r="E13" s="263">
        <f t="shared" si="4"/>
        <v>1</v>
      </c>
      <c r="F13" s="263">
        <f t="shared" si="4"/>
        <v>1.0000000000000002</v>
      </c>
      <c r="G13" s="263">
        <f t="shared" si="4"/>
        <v>1</v>
      </c>
      <c r="H13" s="263">
        <f t="shared" si="4"/>
        <v>0.99999999999999989</v>
      </c>
      <c r="I13" s="263">
        <f t="shared" si="4"/>
        <v>1</v>
      </c>
      <c r="J13" s="263">
        <f t="shared" si="4"/>
        <v>1</v>
      </c>
      <c r="K13" s="53"/>
    </row>
    <row r="14" spans="1:11" ht="18" customHeight="1" x14ac:dyDescent="0.2">
      <c r="A14" s="78" t="s">
        <v>95</v>
      </c>
      <c r="B14" s="330" t="s">
        <v>341</v>
      </c>
      <c r="C14" s="330"/>
      <c r="D14" s="330"/>
      <c r="E14" s="330"/>
      <c r="F14" s="330"/>
      <c r="G14" s="330"/>
      <c r="H14" s="330"/>
      <c r="I14" s="330"/>
      <c r="J14" s="330"/>
      <c r="K14" s="53"/>
    </row>
    <row r="15" spans="1:11" x14ac:dyDescent="0.2">
      <c r="A15" s="108" t="s">
        <v>172</v>
      </c>
      <c r="B15" s="161">
        <f>B5/(B$5+B$6)</f>
        <v>0.21174858243836375</v>
      </c>
      <c r="C15" s="161">
        <f t="shared" ref="C15:J16" si="5">C5/(C$5+C$6)</f>
        <v>0.29808997034336049</v>
      </c>
      <c r="D15" s="161">
        <f t="shared" si="5"/>
        <v>0.36486889487793489</v>
      </c>
      <c r="E15" s="161">
        <f t="shared" si="5"/>
        <v>0.25574321242202086</v>
      </c>
      <c r="F15" s="161">
        <f t="shared" si="5"/>
        <v>0.30763974317861936</v>
      </c>
      <c r="G15" s="161">
        <f t="shared" si="5"/>
        <v>0.21265504960513246</v>
      </c>
      <c r="H15" s="161">
        <f t="shared" si="5"/>
        <v>0.53452311438847644</v>
      </c>
      <c r="I15" s="161">
        <f t="shared" si="5"/>
        <v>0.34670560948372131</v>
      </c>
      <c r="J15" s="161">
        <f t="shared" si="5"/>
        <v>0.27896765759723957</v>
      </c>
      <c r="K15" s="53"/>
    </row>
    <row r="16" spans="1:11" x14ac:dyDescent="0.2">
      <c r="A16" s="108" t="s">
        <v>173</v>
      </c>
      <c r="B16" s="161">
        <f>B6/(B$5+B$6)</f>
        <v>0.7882514175616363</v>
      </c>
      <c r="C16" s="161">
        <f t="shared" si="5"/>
        <v>0.70191002965663962</v>
      </c>
      <c r="D16" s="161">
        <f t="shared" si="5"/>
        <v>0.63513110512206516</v>
      </c>
      <c r="E16" s="161">
        <f t="shared" si="5"/>
        <v>0.74425678757797908</v>
      </c>
      <c r="F16" s="161">
        <f t="shared" si="5"/>
        <v>0.6923602568213808</v>
      </c>
      <c r="G16" s="161">
        <f t="shared" si="5"/>
        <v>0.78734495039486752</v>
      </c>
      <c r="H16" s="161">
        <f t="shared" si="5"/>
        <v>0.46547688561152351</v>
      </c>
      <c r="I16" s="161">
        <f t="shared" si="5"/>
        <v>0.65329439051627869</v>
      </c>
      <c r="J16" s="161">
        <f t="shared" si="5"/>
        <v>0.72103234240276048</v>
      </c>
      <c r="K16" s="53"/>
    </row>
    <row r="17" spans="1:11" x14ac:dyDescent="0.2">
      <c r="A17" s="61" t="s">
        <v>399</v>
      </c>
      <c r="B17" s="263">
        <f t="shared" ref="B17:J17" si="6">SUM(B15:B16)</f>
        <v>1</v>
      </c>
      <c r="C17" s="263">
        <f t="shared" si="6"/>
        <v>1</v>
      </c>
      <c r="D17" s="263">
        <f t="shared" si="6"/>
        <v>1</v>
      </c>
      <c r="E17" s="263">
        <f t="shared" si="6"/>
        <v>1</v>
      </c>
      <c r="F17" s="263">
        <f t="shared" si="6"/>
        <v>1.0000000000000002</v>
      </c>
      <c r="G17" s="263">
        <f t="shared" si="6"/>
        <v>1</v>
      </c>
      <c r="H17" s="263">
        <f t="shared" si="6"/>
        <v>1</v>
      </c>
      <c r="I17" s="263">
        <f t="shared" si="6"/>
        <v>1</v>
      </c>
      <c r="J17" s="263">
        <f t="shared" si="6"/>
        <v>1</v>
      </c>
      <c r="K17" s="53"/>
    </row>
    <row r="18" spans="1:11" x14ac:dyDescent="0.2">
      <c r="A18" s="125"/>
      <c r="B18" s="126"/>
      <c r="C18" s="126"/>
      <c r="D18" s="126"/>
      <c r="E18" s="126"/>
      <c r="F18" s="126"/>
      <c r="G18" s="126"/>
      <c r="H18" s="126"/>
      <c r="I18" s="126"/>
      <c r="J18" s="126"/>
      <c r="K18" s="53"/>
    </row>
    <row r="19" spans="1:11" x14ac:dyDescent="0.2">
      <c r="A19" s="31" t="s">
        <v>262</v>
      </c>
    </row>
    <row r="20" spans="1:11" x14ac:dyDescent="0.2">
      <c r="A20" s="31" t="s">
        <v>493</v>
      </c>
    </row>
    <row r="21" spans="1:11" x14ac:dyDescent="0.2">
      <c r="A21" s="65" t="s">
        <v>314</v>
      </c>
    </row>
    <row r="22" spans="1:11" x14ac:dyDescent="0.2">
      <c r="A22" s="65" t="s">
        <v>357</v>
      </c>
    </row>
    <row r="23" spans="1:11" x14ac:dyDescent="0.2">
      <c r="A23" s="65" t="s">
        <v>350</v>
      </c>
    </row>
    <row r="24" spans="1:11" x14ac:dyDescent="0.2">
      <c r="A24" s="31" t="s">
        <v>94</v>
      </c>
    </row>
    <row r="25" spans="1:11" x14ac:dyDescent="0.2">
      <c r="A25" s="31" t="s">
        <v>85</v>
      </c>
    </row>
  </sheetData>
  <mergeCells count="3">
    <mergeCell ref="B9:J9"/>
    <mergeCell ref="B4:J4"/>
    <mergeCell ref="B14:J14"/>
  </mergeCells>
  <phoneticPr fontId="2" type="noConversion"/>
  <pageMargins left="0.49" right="0.43" top="1" bottom="1" header="0.5" footer="0.5"/>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election activeCell="A2" sqref="A2"/>
    </sheetView>
  </sheetViews>
  <sheetFormatPr defaultRowHeight="12.75" x14ac:dyDescent="0.2"/>
  <cols>
    <col min="1" max="1" width="23.85546875" style="18" customWidth="1"/>
    <col min="2" max="10" width="9.7109375" customWidth="1"/>
  </cols>
  <sheetData>
    <row r="1" spans="1:11" ht="15" x14ac:dyDescent="0.25">
      <c r="A1" s="324" t="s">
        <v>502</v>
      </c>
      <c r="B1" s="324"/>
      <c r="C1" s="324"/>
      <c r="D1" s="324"/>
      <c r="E1" s="324"/>
      <c r="F1" s="324"/>
      <c r="G1" s="324"/>
      <c r="H1" s="324"/>
      <c r="I1" s="324"/>
      <c r="J1" s="324"/>
    </row>
    <row r="2" spans="1:11" x14ac:dyDescent="0.2">
      <c r="A2" s="179"/>
    </row>
    <row r="3" spans="1:11" x14ac:dyDescent="0.2">
      <c r="A3" s="178"/>
      <c r="B3" s="83" t="s">
        <v>112</v>
      </c>
      <c r="C3" s="83" t="s">
        <v>113</v>
      </c>
      <c r="D3" s="83" t="s">
        <v>114</v>
      </c>
      <c r="E3" s="83" t="s">
        <v>115</v>
      </c>
      <c r="F3" s="83" t="s">
        <v>116</v>
      </c>
      <c r="G3" s="83" t="s">
        <v>117</v>
      </c>
      <c r="H3" s="83" t="s">
        <v>118</v>
      </c>
      <c r="I3" s="83" t="s">
        <v>119</v>
      </c>
      <c r="J3" s="83" t="s">
        <v>267</v>
      </c>
    </row>
    <row r="4" spans="1:11" ht="18" customHeight="1" x14ac:dyDescent="0.2">
      <c r="A4" s="78" t="s">
        <v>448</v>
      </c>
      <c r="B4" s="336" t="s">
        <v>276</v>
      </c>
      <c r="C4" s="336"/>
      <c r="D4" s="336"/>
      <c r="E4" s="336"/>
      <c r="F4" s="336"/>
      <c r="G4" s="336"/>
      <c r="H4" s="336"/>
      <c r="I4" s="336"/>
      <c r="J4" s="336"/>
    </row>
    <row r="5" spans="1:11" x14ac:dyDescent="0.2">
      <c r="A5" s="108" t="s">
        <v>174</v>
      </c>
      <c r="B5" s="267">
        <v>103805.000468</v>
      </c>
      <c r="C5" s="267">
        <v>96511.000224999996</v>
      </c>
      <c r="D5" s="267">
        <v>66062.999802000006</v>
      </c>
      <c r="E5" s="267">
        <v>33651.999992999998</v>
      </c>
      <c r="F5" s="267">
        <v>31530.000026000002</v>
      </c>
      <c r="G5" s="267">
        <v>11866.000064</v>
      </c>
      <c r="H5" s="267">
        <v>988.00000299999999</v>
      </c>
      <c r="I5" s="267">
        <v>4682</v>
      </c>
      <c r="J5" s="267">
        <v>349097.000581</v>
      </c>
    </row>
    <row r="6" spans="1:11" x14ac:dyDescent="0.2">
      <c r="A6" s="108" t="s">
        <v>175</v>
      </c>
      <c r="B6" s="267">
        <v>132626.000539</v>
      </c>
      <c r="C6" s="267">
        <v>122387.00054199999</v>
      </c>
      <c r="D6" s="267">
        <v>85251.999884999997</v>
      </c>
      <c r="E6" s="267">
        <v>42484.999954999999</v>
      </c>
      <c r="F6" s="267">
        <v>31791.000029999999</v>
      </c>
      <c r="G6" s="267">
        <v>12665.000102</v>
      </c>
      <c r="H6" s="267">
        <v>2360.000078</v>
      </c>
      <c r="I6" s="267">
        <v>5277</v>
      </c>
      <c r="J6" s="267">
        <v>434843.001131</v>
      </c>
    </row>
    <row r="7" spans="1:11" x14ac:dyDescent="0.2">
      <c r="A7" s="108" t="s">
        <v>176</v>
      </c>
      <c r="B7" s="267">
        <v>8947.0000220000002</v>
      </c>
      <c r="C7" s="267">
        <v>11798.000023000001</v>
      </c>
      <c r="D7" s="267">
        <v>7078.0000410000002</v>
      </c>
      <c r="E7" s="267">
        <v>3282.9999979999998</v>
      </c>
      <c r="F7" s="267">
        <v>2412.0000030000001</v>
      </c>
      <c r="G7" s="267">
        <v>990.00000899999998</v>
      </c>
      <c r="H7" s="267">
        <v>291.00000599999998</v>
      </c>
      <c r="I7" s="267">
        <v>473</v>
      </c>
      <c r="J7" s="267">
        <v>35272.000101999998</v>
      </c>
    </row>
    <row r="8" spans="1:11" x14ac:dyDescent="0.2">
      <c r="A8" s="108" t="s">
        <v>312</v>
      </c>
      <c r="B8" s="267">
        <v>22266.000089000001</v>
      </c>
      <c r="C8" s="267">
        <v>43571.000177000002</v>
      </c>
      <c r="D8" s="267">
        <v>17920.999979</v>
      </c>
      <c r="E8" s="267">
        <v>18705.999994000002</v>
      </c>
      <c r="F8" s="267">
        <v>2915.9999990000001</v>
      </c>
      <c r="G8" s="267">
        <v>2581.0000169999998</v>
      </c>
      <c r="H8" s="267">
        <v>340.00000599999998</v>
      </c>
      <c r="I8" s="267">
        <v>2574</v>
      </c>
      <c r="J8" s="267">
        <v>110875.00026099999</v>
      </c>
    </row>
    <row r="9" spans="1:11" x14ac:dyDescent="0.2">
      <c r="A9" s="61" t="s">
        <v>127</v>
      </c>
      <c r="B9" s="268">
        <f>SUM(B5:B8)</f>
        <v>267644.00111799996</v>
      </c>
      <c r="C9" s="268">
        <f t="shared" ref="C9:J9" si="0">SUM(C5:C8)</f>
        <v>274267.00096699997</v>
      </c>
      <c r="D9" s="268">
        <f t="shared" si="0"/>
        <v>176313.99970699998</v>
      </c>
      <c r="E9" s="268">
        <f t="shared" si="0"/>
        <v>98125.999939999994</v>
      </c>
      <c r="F9" s="268">
        <f t="shared" si="0"/>
        <v>68649.000058000005</v>
      </c>
      <c r="G9" s="268">
        <f t="shared" si="0"/>
        <v>28102.000191999996</v>
      </c>
      <c r="H9" s="268">
        <f t="shared" si="0"/>
        <v>3979.0000930000006</v>
      </c>
      <c r="I9" s="268">
        <f t="shared" si="0"/>
        <v>13006</v>
      </c>
      <c r="J9" s="268">
        <f t="shared" si="0"/>
        <v>930087.00207499997</v>
      </c>
    </row>
    <row r="10" spans="1:11" ht="18" customHeight="1" x14ac:dyDescent="0.2">
      <c r="A10" s="78" t="s">
        <v>448</v>
      </c>
      <c r="B10" s="336" t="s">
        <v>268</v>
      </c>
      <c r="C10" s="336"/>
      <c r="D10" s="336"/>
      <c r="E10" s="336"/>
      <c r="F10" s="336"/>
      <c r="G10" s="336"/>
      <c r="H10" s="336"/>
      <c r="I10" s="336"/>
      <c r="J10" s="336"/>
      <c r="K10" s="53"/>
    </row>
    <row r="11" spans="1:11" x14ac:dyDescent="0.2">
      <c r="A11" s="108" t="s">
        <v>174</v>
      </c>
      <c r="B11" s="161">
        <f>B5/B$9</f>
        <v>0.38784728981179006</v>
      </c>
      <c r="C11" s="161">
        <f t="shared" ref="C11:J11" si="1">C5/C$9</f>
        <v>0.35188702937183564</v>
      </c>
      <c r="D11" s="161">
        <f t="shared" si="1"/>
        <v>0.37468947396000335</v>
      </c>
      <c r="E11" s="161">
        <f t="shared" si="1"/>
        <v>0.34294682361022366</v>
      </c>
      <c r="F11" s="161">
        <f t="shared" si="1"/>
        <v>0.45929292486942286</v>
      </c>
      <c r="G11" s="161">
        <f t="shared" si="1"/>
        <v>0.42224752625893092</v>
      </c>
      <c r="H11" s="161">
        <f t="shared" si="1"/>
        <v>0.24830358881823728</v>
      </c>
      <c r="I11" s="161">
        <f t="shared" si="1"/>
        <v>0.35998769798554514</v>
      </c>
      <c r="J11" s="161">
        <f t="shared" si="1"/>
        <v>0.37533800580179449</v>
      </c>
      <c r="K11" s="53"/>
    </row>
    <row r="12" spans="1:11" x14ac:dyDescent="0.2">
      <c r="A12" s="108" t="s">
        <v>175</v>
      </c>
      <c r="B12" s="161">
        <f t="shared" ref="B12:J14" si="2">B6/B$9</f>
        <v>0.49553137744539738</v>
      </c>
      <c r="C12" s="161">
        <f t="shared" si="2"/>
        <v>0.4462330506786914</v>
      </c>
      <c r="D12" s="161">
        <f t="shared" si="2"/>
        <v>0.48352371352627954</v>
      </c>
      <c r="E12" s="161">
        <f t="shared" si="2"/>
        <v>0.43296374030305756</v>
      </c>
      <c r="F12" s="161">
        <f t="shared" si="2"/>
        <v>0.46309487396962074</v>
      </c>
      <c r="G12" s="161">
        <f t="shared" si="2"/>
        <v>0.45067966747809785</v>
      </c>
      <c r="H12" s="161">
        <f t="shared" si="2"/>
        <v>0.59311385344066636</v>
      </c>
      <c r="I12" s="161">
        <f t="shared" si="2"/>
        <v>0.40573581423958172</v>
      </c>
      <c r="J12" s="161">
        <f t="shared" si="2"/>
        <v>0.46752938183296461</v>
      </c>
      <c r="K12" s="53"/>
    </row>
    <row r="13" spans="1:11" x14ac:dyDescent="0.2">
      <c r="A13" s="108" t="s">
        <v>176</v>
      </c>
      <c r="B13" s="161">
        <f t="shared" si="2"/>
        <v>3.3428733633582959E-2</v>
      </c>
      <c r="C13" s="161">
        <f t="shared" si="2"/>
        <v>4.3016476577215156E-2</v>
      </c>
      <c r="D13" s="161">
        <f t="shared" si="2"/>
        <v>4.01442883308318E-2</v>
      </c>
      <c r="E13" s="161">
        <f t="shared" si="2"/>
        <v>3.3456983877946912E-2</v>
      </c>
      <c r="F13" s="161">
        <f t="shared" si="2"/>
        <v>3.5135253258782431E-2</v>
      </c>
      <c r="G13" s="161">
        <f t="shared" si="2"/>
        <v>3.5228809416983441E-2</v>
      </c>
      <c r="H13" s="161">
        <f t="shared" si="2"/>
        <v>7.3133953053164696E-2</v>
      </c>
      <c r="I13" s="161">
        <f t="shared" si="2"/>
        <v>3.636783023220052E-2</v>
      </c>
      <c r="J13" s="161">
        <f t="shared" si="2"/>
        <v>3.7923334078757233E-2</v>
      </c>
      <c r="K13" s="53"/>
    </row>
    <row r="14" spans="1:11" x14ac:dyDescent="0.2">
      <c r="A14" s="108" t="s">
        <v>312</v>
      </c>
      <c r="B14" s="161">
        <f t="shared" si="2"/>
        <v>8.3192599109229715E-2</v>
      </c>
      <c r="C14" s="161">
        <f t="shared" si="2"/>
        <v>0.15886344337225788</v>
      </c>
      <c r="D14" s="161">
        <f t="shared" si="2"/>
        <v>0.10164252418288543</v>
      </c>
      <c r="E14" s="161">
        <f t="shared" si="2"/>
        <v>0.1906324522087719</v>
      </c>
      <c r="F14" s="161">
        <f t="shared" si="2"/>
        <v>4.2476947902173913E-2</v>
      </c>
      <c r="G14" s="161">
        <f t="shared" si="2"/>
        <v>9.184399684598793E-2</v>
      </c>
      <c r="H14" s="161">
        <f t="shared" si="2"/>
        <v>8.544860468793157E-2</v>
      </c>
      <c r="I14" s="161">
        <f t="shared" si="2"/>
        <v>0.19790865754267262</v>
      </c>
      <c r="J14" s="161">
        <f t="shared" si="2"/>
        <v>0.11920927828648367</v>
      </c>
      <c r="K14" s="53"/>
    </row>
    <row r="15" spans="1:11" x14ac:dyDescent="0.2">
      <c r="A15" s="61" t="s">
        <v>127</v>
      </c>
      <c r="B15" s="263">
        <f>SUM(B11:B14)</f>
        <v>1.0000000000000002</v>
      </c>
      <c r="C15" s="263">
        <f t="shared" ref="C15:J15" si="3">SUM(C11:C14)</f>
        <v>1</v>
      </c>
      <c r="D15" s="263">
        <f t="shared" si="3"/>
        <v>1</v>
      </c>
      <c r="E15" s="263">
        <f t="shared" si="3"/>
        <v>1</v>
      </c>
      <c r="F15" s="263">
        <f t="shared" si="3"/>
        <v>1</v>
      </c>
      <c r="G15" s="263">
        <f t="shared" si="3"/>
        <v>1.0000000000000002</v>
      </c>
      <c r="H15" s="263">
        <f t="shared" si="3"/>
        <v>0.99999999999999989</v>
      </c>
      <c r="I15" s="263">
        <f t="shared" si="3"/>
        <v>1</v>
      </c>
      <c r="J15" s="263">
        <f t="shared" si="3"/>
        <v>1</v>
      </c>
      <c r="K15" s="53"/>
    </row>
    <row r="16" spans="1:11" ht="18" customHeight="1" x14ac:dyDescent="0.2">
      <c r="A16" s="78" t="s">
        <v>99</v>
      </c>
      <c r="B16" s="336" t="s">
        <v>341</v>
      </c>
      <c r="C16" s="336"/>
      <c r="D16" s="336"/>
      <c r="E16" s="336"/>
      <c r="F16" s="336"/>
      <c r="G16" s="336"/>
      <c r="H16" s="336"/>
      <c r="I16" s="336"/>
      <c r="J16" s="336"/>
      <c r="K16" s="53"/>
    </row>
    <row r="17" spans="1:11" x14ac:dyDescent="0.2">
      <c r="A17" s="108" t="s">
        <v>174</v>
      </c>
      <c r="B17" s="161">
        <f>B5/SUM(B$5:B$7)</f>
        <v>0.42304118556957276</v>
      </c>
      <c r="C17" s="161">
        <f t="shared" ref="C17:J17" si="4">C5/SUM(C$5:C$7)</f>
        <v>0.41834708835222889</v>
      </c>
      <c r="D17" s="161">
        <f t="shared" si="4"/>
        <v>0.41708282509609979</v>
      </c>
      <c r="E17" s="161">
        <f t="shared" si="4"/>
        <v>0.42372198458676641</v>
      </c>
      <c r="F17" s="161">
        <f t="shared" si="4"/>
        <v>0.47966774675885182</v>
      </c>
      <c r="G17" s="161">
        <f t="shared" si="4"/>
        <v>0.46495043229629229</v>
      </c>
      <c r="H17" s="161">
        <f t="shared" si="4"/>
        <v>0.27150315454224389</v>
      </c>
      <c r="I17" s="161">
        <f t="shared" si="4"/>
        <v>0.44881134969325154</v>
      </c>
      <c r="J17" s="161">
        <f t="shared" si="4"/>
        <v>0.426137556344373</v>
      </c>
      <c r="K17" s="53"/>
    </row>
    <row r="18" spans="1:11" x14ac:dyDescent="0.2">
      <c r="A18" s="108" t="s">
        <v>175</v>
      </c>
      <c r="B18" s="161">
        <f t="shared" ref="B18:J19" si="5">B6/SUM(B$5:B$7)</f>
        <v>0.54049670297593466</v>
      </c>
      <c r="C18" s="161">
        <f t="shared" si="5"/>
        <v>0.53051201634573419</v>
      </c>
      <c r="D18" s="161">
        <f t="shared" si="5"/>
        <v>0.53823085635980628</v>
      </c>
      <c r="E18" s="161">
        <f t="shared" si="5"/>
        <v>0.53494082074901539</v>
      </c>
      <c r="F18" s="161">
        <f t="shared" si="5"/>
        <v>0.48363835518636511</v>
      </c>
      <c r="G18" s="161">
        <f t="shared" si="5"/>
        <v>0.49625798421515044</v>
      </c>
      <c r="H18" s="161">
        <f t="shared" si="5"/>
        <v>0.64852982181310947</v>
      </c>
      <c r="I18" s="161">
        <f t="shared" si="5"/>
        <v>0.5058473926380368</v>
      </c>
      <c r="J18" s="161">
        <f t="shared" si="5"/>
        <v>0.53080643370472735</v>
      </c>
      <c r="K18" s="53"/>
    </row>
    <row r="19" spans="1:11" x14ac:dyDescent="0.2">
      <c r="A19" s="108" t="s">
        <v>176</v>
      </c>
      <c r="B19" s="161">
        <f t="shared" si="5"/>
        <v>3.6462111454492616E-2</v>
      </c>
      <c r="C19" s="161">
        <f t="shared" si="5"/>
        <v>5.1140895302036853E-2</v>
      </c>
      <c r="D19" s="161">
        <f t="shared" si="5"/>
        <v>4.4686318544093988E-2</v>
      </c>
      <c r="E19" s="161">
        <f t="shared" si="5"/>
        <v>4.1337194664218188E-2</v>
      </c>
      <c r="F19" s="161">
        <f t="shared" si="5"/>
        <v>3.6693898054783139E-2</v>
      </c>
      <c r="G19" s="161">
        <f t="shared" si="5"/>
        <v>3.879158348855738E-2</v>
      </c>
      <c r="H19" s="161">
        <f t="shared" si="5"/>
        <v>7.9967023644646584E-2</v>
      </c>
      <c r="I19" s="161">
        <f t="shared" si="5"/>
        <v>4.5341257668711658E-2</v>
      </c>
      <c r="J19" s="161">
        <f t="shared" si="5"/>
        <v>4.3056009950899643E-2</v>
      </c>
      <c r="K19" s="53"/>
    </row>
    <row r="20" spans="1:11" x14ac:dyDescent="0.2">
      <c r="A20" s="61" t="s">
        <v>394</v>
      </c>
      <c r="B20" s="263">
        <f>SUM(B17:B19)</f>
        <v>1</v>
      </c>
      <c r="C20" s="263">
        <f t="shared" ref="C20:J20" si="6">SUM(C17:C19)</f>
        <v>0.99999999999999989</v>
      </c>
      <c r="D20" s="263">
        <f t="shared" si="6"/>
        <v>1</v>
      </c>
      <c r="E20" s="263">
        <f t="shared" si="6"/>
        <v>0.99999999999999989</v>
      </c>
      <c r="F20" s="263">
        <f t="shared" si="6"/>
        <v>1</v>
      </c>
      <c r="G20" s="263">
        <f t="shared" si="6"/>
        <v>1</v>
      </c>
      <c r="H20" s="263">
        <f t="shared" si="6"/>
        <v>1</v>
      </c>
      <c r="I20" s="263">
        <f t="shared" si="6"/>
        <v>1</v>
      </c>
      <c r="J20" s="263">
        <f t="shared" si="6"/>
        <v>1</v>
      </c>
      <c r="K20" s="53"/>
    </row>
    <row r="21" spans="1:11" x14ac:dyDescent="0.2">
      <c r="A21" s="125"/>
      <c r="B21" s="126"/>
      <c r="C21" s="126"/>
      <c r="D21" s="126"/>
      <c r="E21" s="126"/>
      <c r="F21" s="126"/>
      <c r="G21" s="126"/>
      <c r="H21" s="126"/>
      <c r="I21" s="126"/>
      <c r="J21" s="126"/>
      <c r="K21" s="53"/>
    </row>
    <row r="22" spans="1:11" x14ac:dyDescent="0.2">
      <c r="A22" s="31" t="s">
        <v>262</v>
      </c>
    </row>
    <row r="23" spans="1:11" x14ac:dyDescent="0.2">
      <c r="A23" s="31" t="s">
        <v>493</v>
      </c>
    </row>
    <row r="24" spans="1:11" x14ac:dyDescent="0.2">
      <c r="A24" s="31" t="s">
        <v>314</v>
      </c>
    </row>
    <row r="25" spans="1:11" x14ac:dyDescent="0.2">
      <c r="A25" s="31" t="s">
        <v>578</v>
      </c>
    </row>
    <row r="26" spans="1:11" x14ac:dyDescent="0.2">
      <c r="A26" s="31" t="s">
        <v>85</v>
      </c>
    </row>
  </sheetData>
  <mergeCells count="4">
    <mergeCell ref="A1:J1"/>
    <mergeCell ref="B10:J10"/>
    <mergeCell ref="B4:J4"/>
    <mergeCell ref="B16:J16"/>
  </mergeCells>
  <phoneticPr fontId="2" type="noConversion"/>
  <pageMargins left="0.41" right="0.4" top="1" bottom="1" header="0.5" footer="0.5"/>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workbookViewId="0">
      <selection activeCell="A2" sqref="A2"/>
    </sheetView>
  </sheetViews>
  <sheetFormatPr defaultRowHeight="12.75" x14ac:dyDescent="0.2"/>
  <cols>
    <col min="1" max="1" width="37.5703125" style="12" customWidth="1"/>
    <col min="2" max="10" width="9.7109375" style="11" customWidth="1"/>
    <col min="11" max="16384" width="9.140625" style="11"/>
  </cols>
  <sheetData>
    <row r="1" spans="1:11" ht="15" x14ac:dyDescent="0.25">
      <c r="A1" s="324" t="s">
        <v>503</v>
      </c>
      <c r="B1" s="324"/>
      <c r="C1" s="324"/>
      <c r="D1" s="324"/>
      <c r="E1" s="324"/>
      <c r="F1" s="324"/>
      <c r="G1" s="324"/>
      <c r="H1" s="324"/>
      <c r="I1" s="324"/>
      <c r="J1" s="324"/>
    </row>
    <row r="3" spans="1:11" x14ac:dyDescent="0.2">
      <c r="A3" s="220"/>
      <c r="B3" s="83" t="s">
        <v>112</v>
      </c>
      <c r="C3" s="83" t="s">
        <v>113</v>
      </c>
      <c r="D3" s="83" t="s">
        <v>114</v>
      </c>
      <c r="E3" s="83" t="s">
        <v>115</v>
      </c>
      <c r="F3" s="83" t="s">
        <v>116</v>
      </c>
      <c r="G3" s="83" t="s">
        <v>117</v>
      </c>
      <c r="H3" s="83" t="s">
        <v>118</v>
      </c>
      <c r="I3" s="83" t="s">
        <v>119</v>
      </c>
      <c r="J3" s="83" t="s">
        <v>267</v>
      </c>
      <c r="K3" s="91"/>
    </row>
    <row r="4" spans="1:11" ht="18" customHeight="1" x14ac:dyDescent="0.2">
      <c r="A4" s="78" t="s">
        <v>42</v>
      </c>
      <c r="B4" s="336" t="s">
        <v>276</v>
      </c>
      <c r="C4" s="336"/>
      <c r="D4" s="336"/>
      <c r="E4" s="336"/>
      <c r="F4" s="336"/>
      <c r="G4" s="336"/>
      <c r="H4" s="336"/>
      <c r="I4" s="336"/>
      <c r="J4" s="336"/>
      <c r="K4" s="91"/>
    </row>
    <row r="5" spans="1:11" x14ac:dyDescent="0.2">
      <c r="A5" s="110" t="s">
        <v>177</v>
      </c>
      <c r="B5" s="269">
        <v>178923.00070599999</v>
      </c>
      <c r="C5" s="269">
        <v>172315.000642</v>
      </c>
      <c r="D5" s="269">
        <v>108158.000132</v>
      </c>
      <c r="E5" s="269">
        <v>56184.999952999999</v>
      </c>
      <c r="F5" s="269">
        <v>44155.000047000001</v>
      </c>
      <c r="G5" s="269">
        <v>17867.00014</v>
      </c>
      <c r="H5" s="269">
        <v>961.00000899999998</v>
      </c>
      <c r="I5" s="269">
        <v>5859</v>
      </c>
      <c r="J5" s="269">
        <v>584423.00162899995</v>
      </c>
    </row>
    <row r="6" spans="1:11" x14ac:dyDescent="0.2">
      <c r="A6" s="110" t="s">
        <v>178</v>
      </c>
      <c r="B6" s="269">
        <v>19964.000115999999</v>
      </c>
      <c r="C6" s="269">
        <v>18730.000069000002</v>
      </c>
      <c r="D6" s="269">
        <v>16239.999871</v>
      </c>
      <c r="E6" s="269">
        <v>5222.9999980000002</v>
      </c>
      <c r="F6" s="269">
        <v>5723.0000030000001</v>
      </c>
      <c r="G6" s="269">
        <v>2412.0000129999999</v>
      </c>
      <c r="H6" s="269">
        <v>336.00000899999998</v>
      </c>
      <c r="I6" s="269">
        <v>482</v>
      </c>
      <c r="J6" s="269">
        <v>69110.000079000005</v>
      </c>
    </row>
    <row r="7" spans="1:11" x14ac:dyDescent="0.2">
      <c r="A7" s="110" t="s">
        <v>179</v>
      </c>
      <c r="B7" s="269">
        <v>25514.000092999999</v>
      </c>
      <c r="C7" s="269">
        <v>14479.000039</v>
      </c>
      <c r="D7" s="269">
        <v>11553.999760999999</v>
      </c>
      <c r="E7" s="269">
        <v>8810.9999939999998</v>
      </c>
      <c r="F7" s="269">
        <v>7924.0000010000003</v>
      </c>
      <c r="G7" s="269">
        <v>2579.0000030000001</v>
      </c>
      <c r="H7" s="269">
        <v>1246.0000419999999</v>
      </c>
      <c r="I7" s="269">
        <v>1676</v>
      </c>
      <c r="J7" s="269">
        <v>73782.999932999999</v>
      </c>
    </row>
    <row r="8" spans="1:11" x14ac:dyDescent="0.2">
      <c r="A8" s="110" t="s">
        <v>180</v>
      </c>
      <c r="B8" s="269">
        <v>9723.0000340000006</v>
      </c>
      <c r="C8" s="269">
        <v>5650.0000460000001</v>
      </c>
      <c r="D8" s="269">
        <v>12374.999903</v>
      </c>
      <c r="E8" s="269">
        <v>4636.0000010000003</v>
      </c>
      <c r="F8" s="269">
        <v>3903.0000030000001</v>
      </c>
      <c r="G8" s="269">
        <v>632.00000599999998</v>
      </c>
      <c r="H8" s="269">
        <v>20</v>
      </c>
      <c r="I8" s="269">
        <v>285</v>
      </c>
      <c r="J8" s="269">
        <v>37223.999992999998</v>
      </c>
    </row>
    <row r="9" spans="1:11" x14ac:dyDescent="0.2">
      <c r="A9" s="110" t="s">
        <v>181</v>
      </c>
      <c r="B9" s="269">
        <v>922.00000199999999</v>
      </c>
      <c r="C9" s="269">
        <v>868.000001</v>
      </c>
      <c r="D9" s="269">
        <v>638.99999700000001</v>
      </c>
      <c r="E9" s="269">
        <v>177</v>
      </c>
      <c r="F9" s="269">
        <v>139</v>
      </c>
      <c r="G9" s="269">
        <v>41</v>
      </c>
      <c r="H9" s="269">
        <v>21</v>
      </c>
      <c r="I9" s="269">
        <v>13</v>
      </c>
      <c r="J9" s="269">
        <v>2820</v>
      </c>
    </row>
    <row r="10" spans="1:11" x14ac:dyDescent="0.2">
      <c r="A10" s="110" t="s">
        <v>318</v>
      </c>
      <c r="B10" s="269">
        <v>157.000001</v>
      </c>
      <c r="C10" s="269">
        <v>748.000001</v>
      </c>
      <c r="D10" s="269">
        <v>364.999999</v>
      </c>
      <c r="E10" s="269">
        <v>43</v>
      </c>
      <c r="F10" s="269">
        <v>73</v>
      </c>
      <c r="G10" s="269">
        <v>20</v>
      </c>
      <c r="H10" s="269">
        <v>23</v>
      </c>
      <c r="I10" s="269">
        <v>5</v>
      </c>
      <c r="J10" s="269">
        <v>1434.0000010000001</v>
      </c>
    </row>
    <row r="11" spans="1:11" x14ac:dyDescent="0.2">
      <c r="A11" s="110" t="s">
        <v>319</v>
      </c>
      <c r="B11" s="269">
        <v>1690.000006</v>
      </c>
      <c r="C11" s="269">
        <v>4618.0000190000001</v>
      </c>
      <c r="D11" s="269">
        <v>2602.0000289999998</v>
      </c>
      <c r="E11" s="269">
        <v>1426</v>
      </c>
      <c r="F11" s="269">
        <v>709.00000299999999</v>
      </c>
      <c r="G11" s="269">
        <v>382.00000399999999</v>
      </c>
      <c r="H11" s="269">
        <v>40</v>
      </c>
      <c r="I11" s="269">
        <v>84</v>
      </c>
      <c r="J11" s="269">
        <v>11551.000061000001</v>
      </c>
    </row>
    <row r="12" spans="1:11" x14ac:dyDescent="0.2">
      <c r="A12" s="110" t="s">
        <v>182</v>
      </c>
      <c r="B12" s="269">
        <v>379.000001</v>
      </c>
      <c r="C12" s="269">
        <v>985.00000199999999</v>
      </c>
      <c r="D12" s="269">
        <v>377.00001800000001</v>
      </c>
      <c r="E12" s="269">
        <v>662</v>
      </c>
      <c r="F12" s="269">
        <v>187</v>
      </c>
      <c r="G12" s="269">
        <v>50.000002000000002</v>
      </c>
      <c r="H12" s="269">
        <v>22</v>
      </c>
      <c r="I12" s="269">
        <v>10</v>
      </c>
      <c r="J12" s="269">
        <v>2672.0000230000001</v>
      </c>
    </row>
    <row r="13" spans="1:11" x14ac:dyDescent="0.2">
      <c r="A13" s="110" t="s">
        <v>183</v>
      </c>
      <c r="B13" s="269">
        <v>394</v>
      </c>
      <c r="C13" s="269">
        <v>477.000001</v>
      </c>
      <c r="D13" s="269">
        <v>626.00000399999999</v>
      </c>
      <c r="E13" s="269">
        <v>292</v>
      </c>
      <c r="F13" s="269">
        <v>199</v>
      </c>
      <c r="G13" s="269">
        <v>135.000001</v>
      </c>
      <c r="H13" s="269">
        <v>16</v>
      </c>
      <c r="I13" s="269">
        <v>16</v>
      </c>
      <c r="J13" s="269">
        <v>2155.0000060000002</v>
      </c>
    </row>
    <row r="14" spans="1:11" x14ac:dyDescent="0.2">
      <c r="A14" s="110" t="s">
        <v>184</v>
      </c>
      <c r="B14" s="269">
        <v>1179.0000090000001</v>
      </c>
      <c r="C14" s="269">
        <v>251.000001</v>
      </c>
      <c r="D14" s="269">
        <v>941.00003200000003</v>
      </c>
      <c r="E14" s="269">
        <v>1956</v>
      </c>
      <c r="F14" s="269">
        <v>752</v>
      </c>
      <c r="G14" s="269">
        <v>17</v>
      </c>
      <c r="H14" s="269">
        <v>709.00001599999996</v>
      </c>
      <c r="I14" s="316" t="s">
        <v>562</v>
      </c>
      <c r="J14" s="269">
        <v>5805</v>
      </c>
    </row>
    <row r="15" spans="1:11" x14ac:dyDescent="0.2">
      <c r="A15" s="110" t="s">
        <v>169</v>
      </c>
      <c r="B15" s="269">
        <v>4165.0000239999999</v>
      </c>
      <c r="C15" s="269">
        <v>6544.0000090000003</v>
      </c>
      <c r="D15" s="269">
        <v>2082.9999950000001</v>
      </c>
      <c r="E15" s="269">
        <v>888.999999</v>
      </c>
      <c r="F15" s="269">
        <v>1114.000002</v>
      </c>
      <c r="G15" s="269">
        <v>366</v>
      </c>
      <c r="H15" s="269">
        <v>135.00001</v>
      </c>
      <c r="I15" s="269">
        <v>132</v>
      </c>
      <c r="J15" s="269">
        <v>15428</v>
      </c>
    </row>
    <row r="16" spans="1:11" x14ac:dyDescent="0.2">
      <c r="A16" s="110" t="s">
        <v>312</v>
      </c>
      <c r="B16" s="269">
        <v>24634.000125999999</v>
      </c>
      <c r="C16" s="269">
        <v>48602.000137000003</v>
      </c>
      <c r="D16" s="269">
        <v>20353.999965999999</v>
      </c>
      <c r="E16" s="269">
        <v>17825.999994999998</v>
      </c>
      <c r="F16" s="269">
        <v>3770.9999990000001</v>
      </c>
      <c r="G16" s="269">
        <v>3601.0000230000001</v>
      </c>
      <c r="H16" s="269">
        <v>450.00000699999998</v>
      </c>
      <c r="I16" s="269">
        <v>4444</v>
      </c>
      <c r="J16" s="269">
        <v>123682.00025300001</v>
      </c>
    </row>
    <row r="17" spans="1:11" x14ac:dyDescent="0.2">
      <c r="A17" s="61" t="s">
        <v>127</v>
      </c>
      <c r="B17" s="270">
        <f>SUM(B5:B16)</f>
        <v>267644.00111800001</v>
      </c>
      <c r="C17" s="270">
        <f t="shared" ref="C17:I17" si="0">SUM(C5:C16)</f>
        <v>274267.00096700003</v>
      </c>
      <c r="D17" s="270">
        <f t="shared" si="0"/>
        <v>176313.99970699998</v>
      </c>
      <c r="E17" s="270">
        <f t="shared" si="0"/>
        <v>98125.999940000009</v>
      </c>
      <c r="F17" s="270">
        <f t="shared" si="0"/>
        <v>68649.000058000005</v>
      </c>
      <c r="G17" s="270">
        <f t="shared" si="0"/>
        <v>28102.000192000003</v>
      </c>
      <c r="H17" s="270">
        <f t="shared" si="0"/>
        <v>3979.0000930000001</v>
      </c>
      <c r="I17" s="270">
        <f t="shared" si="0"/>
        <v>13006</v>
      </c>
      <c r="J17" s="270">
        <f>SUM(J5:J16)</f>
        <v>930087.00197799993</v>
      </c>
    </row>
    <row r="18" spans="1:11" ht="18" customHeight="1" x14ac:dyDescent="0.2">
      <c r="A18" s="78" t="s">
        <v>42</v>
      </c>
      <c r="B18" s="336" t="s">
        <v>268</v>
      </c>
      <c r="C18" s="336"/>
      <c r="D18" s="336"/>
      <c r="E18" s="336"/>
      <c r="F18" s="336"/>
      <c r="G18" s="336"/>
      <c r="H18" s="336"/>
      <c r="I18" s="336"/>
      <c r="J18" s="336"/>
      <c r="K18" s="91"/>
    </row>
    <row r="19" spans="1:11" x14ac:dyDescent="0.2">
      <c r="A19" s="108" t="s">
        <v>177</v>
      </c>
      <c r="B19" s="161">
        <f t="shared" ref="B19:B28" si="1">B5/B$17</f>
        <v>0.66851115645635439</v>
      </c>
      <c r="C19" s="161">
        <f t="shared" ref="C19:J19" si="2">C5/C$17</f>
        <v>0.6282746376139251</v>
      </c>
      <c r="D19" s="161">
        <f t="shared" si="2"/>
        <v>0.61343966055865007</v>
      </c>
      <c r="E19" s="161">
        <f t="shared" si="2"/>
        <v>0.5725801519205389</v>
      </c>
      <c r="F19" s="161">
        <f t="shared" si="2"/>
        <v>0.64319946408096884</v>
      </c>
      <c r="G19" s="161">
        <f t="shared" si="2"/>
        <v>0.63579104753854232</v>
      </c>
      <c r="H19" s="161">
        <f t="shared" si="2"/>
        <v>0.24151796595597616</v>
      </c>
      <c r="I19" s="161">
        <f t="shared" si="2"/>
        <v>0.45048439181916039</v>
      </c>
      <c r="J19" s="161">
        <f t="shared" si="2"/>
        <v>0.62835304695809924</v>
      </c>
      <c r="K19" s="91"/>
    </row>
    <row r="20" spans="1:11" x14ac:dyDescent="0.2">
      <c r="A20" s="108" t="s">
        <v>178</v>
      </c>
      <c r="B20" s="161">
        <f t="shared" si="1"/>
        <v>7.4591621828273988E-2</v>
      </c>
      <c r="C20" s="161">
        <f t="shared" ref="C20:J28" si="3">C6/C$17</f>
        <v>6.8291117790191633E-2</v>
      </c>
      <c r="D20" s="161">
        <f t="shared" si="3"/>
        <v>9.2108396939481613E-2</v>
      </c>
      <c r="E20" s="161">
        <f t="shared" si="3"/>
        <v>5.3227483044184502E-2</v>
      </c>
      <c r="F20" s="161">
        <f t="shared" si="3"/>
        <v>8.3366108729402685E-2</v>
      </c>
      <c r="G20" s="161">
        <f t="shared" si="3"/>
        <v>8.5830189898249351E-2</v>
      </c>
      <c r="H20" s="161">
        <f t="shared" si="3"/>
        <v>8.444332775741907E-2</v>
      </c>
      <c r="I20" s="161">
        <f t="shared" si="3"/>
        <v>3.7059818545286789E-2</v>
      </c>
      <c r="J20" s="161">
        <f t="shared" si="3"/>
        <v>7.4304876782521387E-2</v>
      </c>
      <c r="K20" s="91"/>
    </row>
    <row r="21" spans="1:11" x14ac:dyDescent="0.2">
      <c r="A21" s="108" t="s">
        <v>179</v>
      </c>
      <c r="B21" s="161">
        <f t="shared" si="1"/>
        <v>9.5328122380562083E-2</v>
      </c>
      <c r="C21" s="161">
        <f t="shared" si="3"/>
        <v>5.2791622717827884E-2</v>
      </c>
      <c r="D21" s="161">
        <f t="shared" si="3"/>
        <v>6.5530813095956805E-2</v>
      </c>
      <c r="E21" s="161">
        <f t="shared" si="3"/>
        <v>8.9792715482008456E-2</v>
      </c>
      <c r="F21" s="161">
        <f t="shared" si="3"/>
        <v>0.11542775560175952</v>
      </c>
      <c r="G21" s="161">
        <f t="shared" si="3"/>
        <v>9.1772827036496224E-2</v>
      </c>
      <c r="H21" s="161">
        <f t="shared" si="3"/>
        <v>0.31314400926805908</v>
      </c>
      <c r="I21" s="161">
        <f t="shared" si="3"/>
        <v>0.12886360141473166</v>
      </c>
      <c r="J21" s="161">
        <f t="shared" si="3"/>
        <v>7.9329137786128573E-2</v>
      </c>
      <c r="K21" s="91"/>
    </row>
    <row r="22" spans="1:11" x14ac:dyDescent="0.2">
      <c r="A22" s="108" t="s">
        <v>180</v>
      </c>
      <c r="B22" s="161">
        <f t="shared" si="1"/>
        <v>3.6328107461348569E-2</v>
      </c>
      <c r="C22" s="161">
        <f t="shared" si="3"/>
        <v>2.0600363974081635E-2</v>
      </c>
      <c r="D22" s="161">
        <f t="shared" si="3"/>
        <v>7.0187279079170536E-2</v>
      </c>
      <c r="E22" s="161">
        <f t="shared" si="3"/>
        <v>4.724537843012782E-2</v>
      </c>
      <c r="F22" s="161">
        <f t="shared" si="3"/>
        <v>5.6854433417856669E-2</v>
      </c>
      <c r="G22" s="161">
        <f t="shared" si="3"/>
        <v>2.2489502586364507E-2</v>
      </c>
      <c r="H22" s="161">
        <f t="shared" si="3"/>
        <v>5.0263884223538269E-3</v>
      </c>
      <c r="I22" s="161">
        <f t="shared" si="3"/>
        <v>2.1912963247731815E-2</v>
      </c>
      <c r="J22" s="161">
        <f t="shared" si="3"/>
        <v>4.0022062359581806E-2</v>
      </c>
      <c r="K22" s="91"/>
    </row>
    <row r="23" spans="1:11" x14ac:dyDescent="0.2">
      <c r="A23" s="108" t="s">
        <v>181</v>
      </c>
      <c r="B23" s="161">
        <f t="shared" si="1"/>
        <v>3.4448745279125636E-3</v>
      </c>
      <c r="C23" s="161">
        <f t="shared" si="3"/>
        <v>3.1647992574376027E-3</v>
      </c>
      <c r="D23" s="161">
        <f t="shared" si="3"/>
        <v>3.624215876571885E-3</v>
      </c>
      <c r="E23" s="161">
        <f t="shared" si="3"/>
        <v>1.8038032744453884E-3</v>
      </c>
      <c r="F23" s="161">
        <f t="shared" si="3"/>
        <v>2.0247927847829102E-3</v>
      </c>
      <c r="G23" s="161">
        <f t="shared" si="3"/>
        <v>1.4589708817834171E-3</v>
      </c>
      <c r="H23" s="161">
        <f t="shared" si="3"/>
        <v>5.2777078434715179E-3</v>
      </c>
      <c r="I23" s="161">
        <f t="shared" si="3"/>
        <v>9.9953867445794252E-4</v>
      </c>
      <c r="J23" s="161">
        <f t="shared" si="3"/>
        <v>3.0319744217506047E-3</v>
      </c>
      <c r="K23" s="91"/>
    </row>
    <row r="24" spans="1:11" x14ac:dyDescent="0.2">
      <c r="A24" s="31" t="s">
        <v>318</v>
      </c>
      <c r="B24" s="161">
        <f t="shared" si="1"/>
        <v>5.8660011188063643E-4</v>
      </c>
      <c r="C24" s="161">
        <f t="shared" si="3"/>
        <v>2.7272694066830146E-3</v>
      </c>
      <c r="D24" s="161">
        <f t="shared" si="3"/>
        <v>2.0701702621831503E-3</v>
      </c>
      <c r="E24" s="161">
        <f t="shared" si="3"/>
        <v>4.3821209492176104E-4</v>
      </c>
      <c r="F24" s="161">
        <f t="shared" si="3"/>
        <v>1.0633803833751975E-3</v>
      </c>
      <c r="G24" s="161">
        <f t="shared" si="3"/>
        <v>7.116931130650815E-4</v>
      </c>
      <c r="H24" s="161">
        <f t="shared" si="3"/>
        <v>5.7803466857069006E-3</v>
      </c>
      <c r="I24" s="161">
        <f t="shared" si="3"/>
        <v>3.8443795171459326E-4</v>
      </c>
      <c r="J24" s="161">
        <f t="shared" si="3"/>
        <v>1.5417912495823908E-3</v>
      </c>
      <c r="K24" s="91"/>
    </row>
    <row r="25" spans="1:11" x14ac:dyDescent="0.2">
      <c r="A25" s="31" t="s">
        <v>319</v>
      </c>
      <c r="B25" s="161">
        <f t="shared" si="1"/>
        <v>6.3143578744173151E-3</v>
      </c>
      <c r="C25" s="161">
        <f t="shared" si="3"/>
        <v>1.683760715914796E-2</v>
      </c>
      <c r="D25" s="161">
        <f t="shared" si="3"/>
        <v>1.4757761909570564E-2</v>
      </c>
      <c r="E25" s="161">
        <f t="shared" si="3"/>
        <v>1.4532335985079796E-2</v>
      </c>
      <c r="F25" s="161">
        <f t="shared" si="3"/>
        <v>1.0327899931550085E-2</v>
      </c>
      <c r="G25" s="161">
        <f t="shared" si="3"/>
        <v>1.3593338601881678E-2</v>
      </c>
      <c r="H25" s="161">
        <f t="shared" si="3"/>
        <v>1.0052776844707654E-2</v>
      </c>
      <c r="I25" s="161">
        <f t="shared" si="3"/>
        <v>6.4585575888051671E-3</v>
      </c>
      <c r="J25" s="161">
        <f t="shared" si="3"/>
        <v>1.2419268344181446E-2</v>
      </c>
      <c r="K25" s="91"/>
    </row>
    <row r="26" spans="1:11" x14ac:dyDescent="0.2">
      <c r="A26" s="108" t="s">
        <v>182</v>
      </c>
      <c r="B26" s="161">
        <f t="shared" si="1"/>
        <v>1.4160601374095618E-3</v>
      </c>
      <c r="C26" s="161">
        <f t="shared" si="3"/>
        <v>3.5913908655694085E-3</v>
      </c>
      <c r="D26" s="161">
        <f t="shared" si="3"/>
        <v>2.1382307623132686E-3</v>
      </c>
      <c r="E26" s="161">
        <f t="shared" si="3"/>
        <v>6.7464280660047863E-3</v>
      </c>
      <c r="F26" s="161">
        <f t="shared" si="3"/>
        <v>2.7240018039885196E-3</v>
      </c>
      <c r="G26" s="161">
        <f t="shared" si="3"/>
        <v>1.779232853832015E-3</v>
      </c>
      <c r="H26" s="161">
        <f t="shared" si="3"/>
        <v>5.5290272645892096E-3</v>
      </c>
      <c r="I26" s="161">
        <f t="shared" si="3"/>
        <v>7.6887590342918652E-4</v>
      </c>
      <c r="J26" s="161">
        <f t="shared" si="3"/>
        <v>2.8728495477493006E-3</v>
      </c>
      <c r="K26" s="91"/>
    </row>
    <row r="27" spans="1:11" x14ac:dyDescent="0.2">
      <c r="A27" s="108" t="s">
        <v>183</v>
      </c>
      <c r="B27" s="161">
        <f t="shared" si="1"/>
        <v>1.4721047299927773E-3</v>
      </c>
      <c r="C27" s="161">
        <f t="shared" si="3"/>
        <v>1.7391811603955699E-3</v>
      </c>
      <c r="D27" s="161">
        <f t="shared" si="3"/>
        <v>3.5504838245419639E-3</v>
      </c>
      <c r="E27" s="161">
        <f t="shared" si="3"/>
        <v>2.9757658538873072E-3</v>
      </c>
      <c r="F27" s="161">
        <f t="shared" si="3"/>
        <v>2.8988040587899218E-3</v>
      </c>
      <c r="G27" s="161">
        <f t="shared" si="3"/>
        <v>4.8039285487739558E-3</v>
      </c>
      <c r="H27" s="161">
        <f t="shared" si="3"/>
        <v>4.0211107378830616E-3</v>
      </c>
      <c r="I27" s="161">
        <f t="shared" si="3"/>
        <v>1.2302014454866985E-3</v>
      </c>
      <c r="J27" s="161">
        <f t="shared" si="3"/>
        <v>2.3169875521504967E-3</v>
      </c>
      <c r="K27" s="91"/>
    </row>
    <row r="28" spans="1:11" x14ac:dyDescent="0.2">
      <c r="A28" s="108" t="s">
        <v>184</v>
      </c>
      <c r="B28" s="161">
        <f t="shared" si="1"/>
        <v>4.4051053043411854E-3</v>
      </c>
      <c r="C28" s="161">
        <f t="shared" si="3"/>
        <v>9.1516660814109556E-4</v>
      </c>
      <c r="D28" s="161">
        <f t="shared" si="3"/>
        <v>5.337069283005101E-3</v>
      </c>
      <c r="E28" s="161">
        <f t="shared" si="3"/>
        <v>1.9933554829464292E-2</v>
      </c>
      <c r="F28" s="161">
        <f t="shared" si="3"/>
        <v>1.0954274634221212E-2</v>
      </c>
      <c r="G28" s="161">
        <f t="shared" si="3"/>
        <v>6.0493914610531923E-4</v>
      </c>
      <c r="H28" s="161">
        <f t="shared" si="3"/>
        <v>0.17818547359355388</v>
      </c>
      <c r="I28" s="161" t="s">
        <v>563</v>
      </c>
      <c r="J28" s="161">
        <f t="shared" si="3"/>
        <v>6.2413516022206596E-3</v>
      </c>
      <c r="K28" s="91"/>
    </row>
    <row r="29" spans="1:11" x14ac:dyDescent="0.2">
      <c r="A29" s="108" t="s">
        <v>169</v>
      </c>
      <c r="B29" s="161">
        <f t="shared" ref="B29:J29" si="4">B15/B$17</f>
        <v>1.5561716334391957E-2</v>
      </c>
      <c r="C29" s="161">
        <f t="shared" si="4"/>
        <v>2.385996122729828E-2</v>
      </c>
      <c r="D29" s="161">
        <f t="shared" si="4"/>
        <v>1.1814149746824111E-2</v>
      </c>
      <c r="E29" s="161">
        <f t="shared" si="4"/>
        <v>9.0597802778426377E-3</v>
      </c>
      <c r="F29" s="161">
        <f t="shared" si="4"/>
        <v>1.6227476016530559E-2</v>
      </c>
      <c r="G29" s="161">
        <f t="shared" si="4"/>
        <v>1.3023983969090991E-2</v>
      </c>
      <c r="H29" s="161">
        <f t="shared" si="4"/>
        <v>3.3928124364082539E-2</v>
      </c>
      <c r="I29" s="161">
        <f t="shared" si="4"/>
        <v>1.0149161925265262E-2</v>
      </c>
      <c r="J29" s="161">
        <f t="shared" si="4"/>
        <v>1.6587695524385934E-2</v>
      </c>
      <c r="K29" s="91"/>
    </row>
    <row r="30" spans="1:11" x14ac:dyDescent="0.2">
      <c r="A30" s="129" t="s">
        <v>312</v>
      </c>
      <c r="B30" s="62">
        <f t="shared" ref="B30:J30" si="5">B16/B$17</f>
        <v>9.2040172853114902E-2</v>
      </c>
      <c r="C30" s="62">
        <f t="shared" si="5"/>
        <v>0.1772068822193007</v>
      </c>
      <c r="D30" s="62">
        <f t="shared" si="5"/>
        <v>0.115441768661731</v>
      </c>
      <c r="E30" s="62">
        <f t="shared" si="5"/>
        <v>0.18166439074149421</v>
      </c>
      <c r="F30" s="62">
        <f t="shared" si="5"/>
        <v>5.4931608556773828E-2</v>
      </c>
      <c r="G30" s="62">
        <f t="shared" si="5"/>
        <v>0.12814034582581502</v>
      </c>
      <c r="H30" s="62">
        <f t="shared" si="5"/>
        <v>0.11309374126219704</v>
      </c>
      <c r="I30" s="62">
        <f t="shared" si="5"/>
        <v>0.34168845148393051</v>
      </c>
      <c r="J30" s="62">
        <f t="shared" si="5"/>
        <v>0.13297895787164818</v>
      </c>
      <c r="K30" s="91"/>
    </row>
    <row r="31" spans="1:11" x14ac:dyDescent="0.2">
      <c r="A31" s="61" t="s">
        <v>127</v>
      </c>
      <c r="B31" s="263">
        <f>SUM(B19:B30)</f>
        <v>1</v>
      </c>
      <c r="C31" s="263">
        <f t="shared" ref="C31:J31" si="6">SUM(C19:C30)</f>
        <v>0.99999999999999978</v>
      </c>
      <c r="D31" s="263">
        <f t="shared" si="6"/>
        <v>1</v>
      </c>
      <c r="E31" s="263">
        <f t="shared" si="6"/>
        <v>0.99999999999999967</v>
      </c>
      <c r="F31" s="263">
        <f t="shared" si="6"/>
        <v>0.99999999999999989</v>
      </c>
      <c r="G31" s="263">
        <f t="shared" si="6"/>
        <v>0.99999999999999978</v>
      </c>
      <c r="H31" s="263">
        <f t="shared" si="6"/>
        <v>0.99999999999999989</v>
      </c>
      <c r="I31" s="263">
        <f t="shared" si="6"/>
        <v>1</v>
      </c>
      <c r="J31" s="263">
        <f t="shared" si="6"/>
        <v>1</v>
      </c>
      <c r="K31" s="91"/>
    </row>
    <row r="32" spans="1:11" ht="18" customHeight="1" x14ac:dyDescent="0.2">
      <c r="A32" s="78" t="s">
        <v>43</v>
      </c>
      <c r="B32" s="336" t="s">
        <v>341</v>
      </c>
      <c r="C32" s="336"/>
      <c r="D32" s="336"/>
      <c r="E32" s="336"/>
      <c r="F32" s="336"/>
      <c r="G32" s="336"/>
      <c r="H32" s="336"/>
      <c r="I32" s="336"/>
      <c r="J32" s="336"/>
      <c r="K32" s="91"/>
    </row>
    <row r="33" spans="1:11" x14ac:dyDescent="0.2">
      <c r="A33" s="108" t="s">
        <v>177</v>
      </c>
      <c r="B33" s="161">
        <f t="shared" ref="B33:B41" si="7">B5/SUM(B$5:B$15)</f>
        <v>0.73627834235468448</v>
      </c>
      <c r="C33" s="161">
        <f t="shared" ref="C33:J33" si="8">C5/SUM(C$5:C$15)</f>
        <v>0.76358761885193649</v>
      </c>
      <c r="D33" s="161">
        <f t="shared" si="8"/>
        <v>0.69349833490392465</v>
      </c>
      <c r="E33" s="161">
        <f t="shared" si="8"/>
        <v>0.69968866739082036</v>
      </c>
      <c r="F33" s="161">
        <f t="shared" si="8"/>
        <v>0.68058509828979741</v>
      </c>
      <c r="G33" s="161">
        <f t="shared" si="8"/>
        <v>0.7292355420904939</v>
      </c>
      <c r="H33" s="161">
        <f t="shared" si="8"/>
        <v>0.27231509934284542</v>
      </c>
      <c r="I33" s="161">
        <f t="shared" si="8"/>
        <v>0.68430273300630695</v>
      </c>
      <c r="J33" s="161">
        <f t="shared" si="8"/>
        <v>0.72472640965624835</v>
      </c>
      <c r="K33" s="91"/>
    </row>
    <row r="34" spans="1:11" x14ac:dyDescent="0.2">
      <c r="A34" s="108" t="s">
        <v>178</v>
      </c>
      <c r="B34" s="161">
        <f t="shared" si="7"/>
        <v>8.2152997961006641E-2</v>
      </c>
      <c r="C34" s="161">
        <f t="shared" ref="C34:J41" si="9">C6/SUM(C$5:C$15)</f>
        <v>8.2999135887757147E-2</v>
      </c>
      <c r="D34" s="161">
        <f t="shared" si="9"/>
        <v>0.10412926325961452</v>
      </c>
      <c r="E34" s="161">
        <f t="shared" si="9"/>
        <v>6.5043586570079664E-2</v>
      </c>
      <c r="F34" s="161">
        <f t="shared" si="9"/>
        <v>8.8211720425961163E-2</v>
      </c>
      <c r="G34" s="161">
        <f t="shared" si="9"/>
        <v>9.8444961281694665E-2</v>
      </c>
      <c r="H34" s="161">
        <f t="shared" si="9"/>
        <v>9.5211108192645139E-2</v>
      </c>
      <c r="I34" s="161">
        <f t="shared" si="9"/>
        <v>5.6295258117262319E-2</v>
      </c>
      <c r="J34" s="161">
        <f t="shared" si="9"/>
        <v>8.5701353452874399E-2</v>
      </c>
      <c r="K34" s="91"/>
    </row>
    <row r="35" spans="1:11" x14ac:dyDescent="0.2">
      <c r="A35" s="108" t="s">
        <v>179</v>
      </c>
      <c r="B35" s="161">
        <f t="shared" si="7"/>
        <v>0.10499156408727363</v>
      </c>
      <c r="C35" s="161">
        <f t="shared" si="9"/>
        <v>6.41614782343118E-2</v>
      </c>
      <c r="D35" s="161">
        <f t="shared" si="9"/>
        <v>7.4083096820899738E-2</v>
      </c>
      <c r="E35" s="161">
        <f t="shared" si="9"/>
        <v>0.10972602739769528</v>
      </c>
      <c r="F35" s="161">
        <f t="shared" si="9"/>
        <v>0.12213693384188663</v>
      </c>
      <c r="G35" s="161">
        <f t="shared" si="9"/>
        <v>0.10526100915109135</v>
      </c>
      <c r="H35" s="161">
        <f t="shared" si="9"/>
        <v>0.35307452865842742</v>
      </c>
      <c r="I35" s="161">
        <f t="shared" si="9"/>
        <v>0.19574865685587481</v>
      </c>
      <c r="J35" s="161">
        <f t="shared" si="9"/>
        <v>9.1496208202043697E-2</v>
      </c>
      <c r="K35" s="91"/>
    </row>
    <row r="36" spans="1:11" x14ac:dyDescent="0.2">
      <c r="A36" s="108" t="s">
        <v>180</v>
      </c>
      <c r="B36" s="161">
        <f t="shared" si="7"/>
        <v>4.0010699124766E-2</v>
      </c>
      <c r="C36" s="161">
        <f t="shared" si="9"/>
        <v>2.5037112645820998E-2</v>
      </c>
      <c r="D36" s="161">
        <f t="shared" si="9"/>
        <v>7.9347268040208668E-2</v>
      </c>
      <c r="E36" s="161">
        <f t="shared" si="9"/>
        <v>5.7733499429331786E-2</v>
      </c>
      <c r="F36" s="161">
        <f t="shared" si="9"/>
        <v>6.0159067780304797E-2</v>
      </c>
      <c r="G36" s="161">
        <f t="shared" si="9"/>
        <v>2.5794865582656531E-2</v>
      </c>
      <c r="H36" s="161">
        <f t="shared" si="9"/>
        <v>5.6673277168064083E-3</v>
      </c>
      <c r="I36" s="161">
        <f t="shared" si="9"/>
        <v>3.3286615276804488E-2</v>
      </c>
      <c r="J36" s="161">
        <f t="shared" si="9"/>
        <v>4.6160427965319245E-2</v>
      </c>
      <c r="K36" s="91"/>
    </row>
    <row r="37" spans="1:11" x14ac:dyDescent="0.2">
      <c r="A37" s="108" t="s">
        <v>181</v>
      </c>
      <c r="B37" s="161">
        <f t="shared" si="7"/>
        <v>3.794082540785441E-3</v>
      </c>
      <c r="C37" s="161">
        <f t="shared" si="9"/>
        <v>3.8464094910929032E-3</v>
      </c>
      <c r="D37" s="161">
        <f t="shared" si="9"/>
        <v>4.097204398955989E-3</v>
      </c>
      <c r="E37" s="161">
        <f t="shared" si="9"/>
        <v>2.2042341235520907E-3</v>
      </c>
      <c r="F37" s="161">
        <f t="shared" si="9"/>
        <v>2.1424828119484805E-3</v>
      </c>
      <c r="G37" s="161">
        <f t="shared" si="9"/>
        <v>1.6734010741273912E-3</v>
      </c>
      <c r="H37" s="161">
        <f t="shared" si="9"/>
        <v>5.9506941026467291E-3</v>
      </c>
      <c r="I37" s="161">
        <f t="shared" si="9"/>
        <v>1.5183368371875731E-3</v>
      </c>
      <c r="J37" s="161">
        <f t="shared" si="9"/>
        <v>3.4970021192424054E-3</v>
      </c>
      <c r="K37" s="91"/>
    </row>
    <row r="38" spans="1:11" x14ac:dyDescent="0.2">
      <c r="A38" s="31" t="s">
        <v>318</v>
      </c>
      <c r="B38" s="161">
        <f t="shared" si="7"/>
        <v>6.4606394946341533E-4</v>
      </c>
      <c r="C38" s="161">
        <f t="shared" si="9"/>
        <v>3.3146478109092781E-3</v>
      </c>
      <c r="D38" s="161">
        <f t="shared" si="9"/>
        <v>2.3403436753407867E-3</v>
      </c>
      <c r="E38" s="161">
        <f t="shared" si="9"/>
        <v>5.3549190572169429E-4</v>
      </c>
      <c r="F38" s="161">
        <f t="shared" si="9"/>
        <v>1.1251888149081946E-3</v>
      </c>
      <c r="G38" s="161">
        <f t="shared" si="9"/>
        <v>8.1629320689141042E-4</v>
      </c>
      <c r="H38" s="161">
        <f t="shared" si="9"/>
        <v>6.5174268743273698E-3</v>
      </c>
      <c r="I38" s="161">
        <f t="shared" si="9"/>
        <v>5.8397570661060502E-4</v>
      </c>
      <c r="J38" s="161">
        <f t="shared" si="9"/>
        <v>1.7782627810250396E-3</v>
      </c>
      <c r="K38" s="91"/>
    </row>
    <row r="39" spans="1:11" x14ac:dyDescent="0.2">
      <c r="A39" s="31" t="s">
        <v>319</v>
      </c>
      <c r="B39" s="161">
        <f t="shared" si="7"/>
        <v>6.9544463153828617E-3</v>
      </c>
      <c r="C39" s="161">
        <f t="shared" si="9"/>
        <v>2.0463962076595444E-2</v>
      </c>
      <c r="D39" s="161">
        <f t="shared" si="9"/>
        <v>1.6683765281617694E-2</v>
      </c>
      <c r="E39" s="161">
        <f t="shared" si="9"/>
        <v>1.7758405989747351E-2</v>
      </c>
      <c r="F39" s="161">
        <f t="shared" si="9"/>
        <v>1.0928203741718856E-2</v>
      </c>
      <c r="G39" s="161">
        <f t="shared" si="9"/>
        <v>1.5591200414884579E-2</v>
      </c>
      <c r="H39" s="161">
        <f t="shared" si="9"/>
        <v>1.1334655433612817E-2</v>
      </c>
      <c r="I39" s="161">
        <f t="shared" si="9"/>
        <v>9.8107918710581641E-3</v>
      </c>
      <c r="J39" s="161">
        <f t="shared" si="9"/>
        <v>1.4324067976129843E-2</v>
      </c>
      <c r="K39" s="91"/>
    </row>
    <row r="40" spans="1:11" x14ac:dyDescent="0.2">
      <c r="A40" s="108" t="s">
        <v>182</v>
      </c>
      <c r="B40" s="161">
        <f t="shared" si="7"/>
        <v>1.5596065982999474E-3</v>
      </c>
      <c r="C40" s="161">
        <f t="shared" si="9"/>
        <v>4.3648771337032851E-3</v>
      </c>
      <c r="D40" s="161">
        <f t="shared" si="9"/>
        <v>2.4172866031423267E-3</v>
      </c>
      <c r="E40" s="161">
        <f t="shared" si="9"/>
        <v>8.2440846880874798E-3</v>
      </c>
      <c r="F40" s="161">
        <f t="shared" si="9"/>
        <v>2.8823329916141424E-3</v>
      </c>
      <c r="G40" s="161">
        <f t="shared" si="9"/>
        <v>2.0407330988578467E-3</v>
      </c>
      <c r="H40" s="161">
        <f t="shared" si="9"/>
        <v>6.2340604884870499E-3</v>
      </c>
      <c r="I40" s="161">
        <f t="shared" si="9"/>
        <v>1.16795141322121E-3</v>
      </c>
      <c r="J40" s="161">
        <f t="shared" si="9"/>
        <v>3.3134715400875022E-3</v>
      </c>
      <c r="K40" s="91"/>
    </row>
    <row r="41" spans="1:11" x14ac:dyDescent="0.2">
      <c r="A41" s="108" t="s">
        <v>183</v>
      </c>
      <c r="B41" s="161">
        <f t="shared" si="7"/>
        <v>1.6213324488360075E-3</v>
      </c>
      <c r="C41" s="161">
        <f t="shared" si="9"/>
        <v>2.1137526831612576E-3</v>
      </c>
      <c r="D41" s="161">
        <f t="shared" si="9"/>
        <v>4.0138497373659087E-3</v>
      </c>
      <c r="E41" s="161">
        <f t="shared" si="9"/>
        <v>3.6363636388542964E-3</v>
      </c>
      <c r="F41" s="161">
        <f t="shared" si="9"/>
        <v>3.0672955365305581E-3</v>
      </c>
      <c r="G41" s="161">
        <f t="shared" si="9"/>
        <v>5.5099791873316805E-3</v>
      </c>
      <c r="H41" s="161">
        <f t="shared" si="9"/>
        <v>4.5338621734451268E-3</v>
      </c>
      <c r="I41" s="161">
        <f t="shared" si="9"/>
        <v>1.8687222611539359E-3</v>
      </c>
      <c r="J41" s="161">
        <f t="shared" si="9"/>
        <v>2.6723544638118427E-3</v>
      </c>
      <c r="K41" s="91"/>
    </row>
    <row r="42" spans="1:11" x14ac:dyDescent="0.2">
      <c r="A42" s="108" t="s">
        <v>184</v>
      </c>
      <c r="B42" s="161">
        <f t="shared" ref="B42:J42" si="10">B14/SUM(B$5:B$15)</f>
        <v>4.8516522126133121E-3</v>
      </c>
      <c r="C42" s="161">
        <f t="shared" si="10"/>
        <v>1.1122681854820967E-3</v>
      </c>
      <c r="D42" s="161">
        <f t="shared" si="10"/>
        <v>6.0335985737541816E-3</v>
      </c>
      <c r="E42" s="161">
        <f t="shared" si="10"/>
        <v>2.4358655060270559E-2</v>
      </c>
      <c r="F42" s="161">
        <f t="shared" si="10"/>
        <v>1.1590986148095376E-2</v>
      </c>
      <c r="G42" s="161">
        <f t="shared" si="10"/>
        <v>6.9384922585769883E-4</v>
      </c>
      <c r="H42" s="161">
        <f t="shared" si="10"/>
        <v>0.20090677209464936</v>
      </c>
      <c r="I42" s="161" t="s">
        <v>563</v>
      </c>
      <c r="J42" s="161">
        <f t="shared" si="10"/>
        <v>7.1986160646106958E-3</v>
      </c>
      <c r="K42" s="91"/>
    </row>
    <row r="43" spans="1:11" x14ac:dyDescent="0.2">
      <c r="A43" s="108" t="s">
        <v>169</v>
      </c>
      <c r="B43" s="161">
        <f t="shared" ref="B43:J43" si="11">B15/SUM(B$5:B$15)</f>
        <v>1.7139212406888198E-2</v>
      </c>
      <c r="C43" s="161">
        <f t="shared" si="11"/>
        <v>2.8998736999229155E-2</v>
      </c>
      <c r="D43" s="161">
        <f t="shared" si="11"/>
        <v>1.3355988705175695E-2</v>
      </c>
      <c r="E43" s="161">
        <f t="shared" si="11"/>
        <v>1.1070983805839403E-2</v>
      </c>
      <c r="F43" s="161">
        <f t="shared" si="11"/>
        <v>1.7170689617234336E-2</v>
      </c>
      <c r="G43" s="161">
        <f t="shared" si="11"/>
        <v>1.493816568611281E-2</v>
      </c>
      <c r="H43" s="161">
        <f t="shared" si="11"/>
        <v>3.8254464922107115E-2</v>
      </c>
      <c r="I43" s="161">
        <f t="shared" si="11"/>
        <v>1.5416958654519973E-2</v>
      </c>
      <c r="J43" s="161">
        <f t="shared" si="11"/>
        <v>1.9131825778607031E-2</v>
      </c>
      <c r="K43" s="91"/>
    </row>
    <row r="44" spans="1:11" x14ac:dyDescent="0.2">
      <c r="A44" s="61" t="s">
        <v>399</v>
      </c>
      <c r="B44" s="263">
        <f>SUM(B33:B43)</f>
        <v>0.99999999999999978</v>
      </c>
      <c r="C44" s="263">
        <f t="shared" ref="C44:J44" si="12">SUM(C33:C43)</f>
        <v>0.99999999999999989</v>
      </c>
      <c r="D44" s="263">
        <f t="shared" si="12"/>
        <v>1.0000000000000002</v>
      </c>
      <c r="E44" s="263">
        <f t="shared" si="12"/>
        <v>1</v>
      </c>
      <c r="F44" s="263">
        <f t="shared" si="12"/>
        <v>0.99999999999999989</v>
      </c>
      <c r="G44" s="263">
        <f t="shared" si="12"/>
        <v>0.99999999999999989</v>
      </c>
      <c r="H44" s="263">
        <f t="shared" si="12"/>
        <v>0.99999999999999989</v>
      </c>
      <c r="I44" s="263">
        <f t="shared" si="12"/>
        <v>1</v>
      </c>
      <c r="J44" s="263">
        <f t="shared" si="12"/>
        <v>1.0000000000000002</v>
      </c>
      <c r="K44" s="91"/>
    </row>
    <row r="45" spans="1:11" x14ac:dyDescent="0.2">
      <c r="A45" s="125"/>
      <c r="B45" s="126"/>
      <c r="C45" s="126"/>
      <c r="D45" s="126"/>
      <c r="E45" s="126"/>
      <c r="F45" s="126"/>
      <c r="G45" s="126"/>
      <c r="H45" s="126"/>
      <c r="I45" s="126"/>
      <c r="J45" s="126"/>
      <c r="K45" s="91"/>
    </row>
    <row r="46" spans="1:11" x14ac:dyDescent="0.2">
      <c r="A46" s="31" t="s">
        <v>262</v>
      </c>
      <c r="B46" s="91"/>
      <c r="C46" s="91"/>
      <c r="D46" s="91"/>
      <c r="E46" s="91"/>
      <c r="F46" s="91"/>
      <c r="G46" s="91"/>
      <c r="H46" s="91"/>
      <c r="I46" s="91"/>
      <c r="J46" s="91"/>
      <c r="K46" s="91"/>
    </row>
    <row r="47" spans="1:11" x14ac:dyDescent="0.2">
      <c r="A47" s="31" t="s">
        <v>493</v>
      </c>
    </row>
    <row r="48" spans="1:11" x14ac:dyDescent="0.2">
      <c r="A48" s="31" t="s">
        <v>314</v>
      </c>
    </row>
    <row r="49" spans="1:1" x14ac:dyDescent="0.2">
      <c r="A49" s="31" t="s">
        <v>586</v>
      </c>
    </row>
    <row r="50" spans="1:1" x14ac:dyDescent="0.2">
      <c r="A50" s="31" t="s">
        <v>85</v>
      </c>
    </row>
    <row r="51" spans="1:1" x14ac:dyDescent="0.2">
      <c r="A51" s="31"/>
    </row>
    <row r="52" spans="1:1" x14ac:dyDescent="0.2">
      <c r="A52" s="31" t="s">
        <v>597</v>
      </c>
    </row>
    <row r="53" spans="1:1" x14ac:dyDescent="0.2">
      <c r="A53" s="31" t="s">
        <v>598</v>
      </c>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67"/>
    </row>
    <row r="61" spans="1:1" x14ac:dyDescent="0.2">
      <c r="A61" s="67"/>
    </row>
    <row r="68" spans="2:7" x14ac:dyDescent="0.2">
      <c r="B68" s="92"/>
      <c r="C68" s="92"/>
      <c r="D68" s="92"/>
      <c r="E68" s="92"/>
      <c r="F68" s="92"/>
      <c r="G68" s="92"/>
    </row>
    <row r="69" spans="2:7" x14ac:dyDescent="0.2">
      <c r="B69" s="92"/>
      <c r="C69" s="92"/>
      <c r="D69" s="92"/>
      <c r="E69" s="92"/>
      <c r="F69" s="92"/>
      <c r="G69" s="92"/>
    </row>
    <row r="70" spans="2:7" x14ac:dyDescent="0.2">
      <c r="B70" s="92"/>
      <c r="C70" s="92"/>
      <c r="D70" s="92"/>
      <c r="E70" s="92"/>
      <c r="F70" s="92"/>
      <c r="G70" s="92"/>
    </row>
    <row r="71" spans="2:7" x14ac:dyDescent="0.2">
      <c r="B71" s="92"/>
      <c r="C71" s="92"/>
      <c r="D71" s="92"/>
      <c r="E71" s="92"/>
      <c r="F71" s="92"/>
      <c r="G71" s="92"/>
    </row>
  </sheetData>
  <mergeCells count="4">
    <mergeCell ref="A1:J1"/>
    <mergeCell ref="B18:J18"/>
    <mergeCell ref="B4:J4"/>
    <mergeCell ref="B32:J32"/>
  </mergeCells>
  <phoneticPr fontId="2" type="noConversion"/>
  <pageMargins left="0.38" right="0.3" top="1" bottom="1" header="0.5" footer="0.5"/>
  <pageSetup paperSize="9" scale="7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workbookViewId="0">
      <selection activeCell="A2" sqref="A2"/>
    </sheetView>
  </sheetViews>
  <sheetFormatPr defaultRowHeight="12.75" x14ac:dyDescent="0.2"/>
  <cols>
    <col min="1" max="1" width="35.140625" style="12" customWidth="1"/>
    <col min="2" max="9" width="9.140625" style="11"/>
    <col min="10" max="10" width="10" style="11" customWidth="1"/>
    <col min="11" max="16384" width="9.140625" style="11"/>
  </cols>
  <sheetData>
    <row r="1" spans="1:12" s="19" customFormat="1" ht="15" x14ac:dyDescent="0.25">
      <c r="A1" s="338" t="s">
        <v>504</v>
      </c>
      <c r="B1" s="338"/>
      <c r="C1" s="338"/>
      <c r="D1" s="338"/>
      <c r="E1" s="338"/>
      <c r="F1" s="338"/>
      <c r="G1" s="338"/>
      <c r="H1" s="338"/>
      <c r="I1" s="338"/>
      <c r="J1" s="338"/>
    </row>
    <row r="2" spans="1:12" x14ac:dyDescent="0.2">
      <c r="A2" s="186"/>
      <c r="B2" s="91"/>
      <c r="C2" s="91"/>
      <c r="D2" s="91"/>
      <c r="E2" s="91"/>
      <c r="F2" s="91"/>
      <c r="G2" s="91"/>
      <c r="H2" s="91"/>
      <c r="I2" s="91"/>
      <c r="J2" s="91"/>
      <c r="K2" s="91"/>
      <c r="L2" s="91"/>
    </row>
    <row r="3" spans="1:12" x14ac:dyDescent="0.2">
      <c r="A3" s="91"/>
      <c r="B3" s="83" t="s">
        <v>112</v>
      </c>
      <c r="C3" s="83" t="s">
        <v>113</v>
      </c>
      <c r="D3" s="83" t="s">
        <v>114</v>
      </c>
      <c r="E3" s="83" t="s">
        <v>115</v>
      </c>
      <c r="F3" s="83" t="s">
        <v>116</v>
      </c>
      <c r="G3" s="83" t="s">
        <v>117</v>
      </c>
      <c r="H3" s="83" t="s">
        <v>118</v>
      </c>
      <c r="I3" s="83" t="s">
        <v>119</v>
      </c>
      <c r="J3" s="83" t="s">
        <v>267</v>
      </c>
      <c r="K3" s="91"/>
      <c r="L3" s="91"/>
    </row>
    <row r="4" spans="1:12" ht="18" customHeight="1" x14ac:dyDescent="0.2">
      <c r="A4" s="78" t="s">
        <v>320</v>
      </c>
      <c r="B4" s="336" t="s">
        <v>276</v>
      </c>
      <c r="C4" s="336"/>
      <c r="D4" s="336"/>
      <c r="E4" s="336"/>
      <c r="F4" s="336"/>
      <c r="G4" s="336"/>
      <c r="H4" s="336"/>
      <c r="I4" s="336"/>
      <c r="J4" s="336"/>
      <c r="K4" s="91"/>
      <c r="L4" s="91"/>
    </row>
    <row r="5" spans="1:12" x14ac:dyDescent="0.2">
      <c r="A5" s="108" t="s">
        <v>358</v>
      </c>
      <c r="B5" s="97">
        <v>160509.00052199999</v>
      </c>
      <c r="C5" s="97">
        <v>144384.00047500001</v>
      </c>
      <c r="D5" s="97">
        <v>103526.99967400001</v>
      </c>
      <c r="E5" s="97">
        <v>50933.999971999998</v>
      </c>
      <c r="F5" s="97">
        <v>42215.000036999998</v>
      </c>
      <c r="G5" s="97">
        <v>15289.000110999999</v>
      </c>
      <c r="H5" s="97">
        <v>1860.0000379999999</v>
      </c>
      <c r="I5" s="97">
        <v>6222</v>
      </c>
      <c r="J5" s="74">
        <v>524940.00082900003</v>
      </c>
      <c r="K5" s="91"/>
      <c r="L5" s="91"/>
    </row>
    <row r="6" spans="1:12" x14ac:dyDescent="0.2">
      <c r="A6" s="108" t="s">
        <v>361</v>
      </c>
      <c r="B6" s="97">
        <v>14324.000110999999</v>
      </c>
      <c r="C6" s="97">
        <v>12822.000029999999</v>
      </c>
      <c r="D6" s="97">
        <v>11956.00009</v>
      </c>
      <c r="E6" s="97">
        <v>4460.9999980000002</v>
      </c>
      <c r="F6" s="97">
        <v>4631.0000010000003</v>
      </c>
      <c r="G6" s="97">
        <v>1285.000004</v>
      </c>
      <c r="H6" s="97">
        <v>68</v>
      </c>
      <c r="I6" s="97">
        <v>506</v>
      </c>
      <c r="J6" s="74">
        <v>50053.000233999999</v>
      </c>
      <c r="K6" s="91"/>
      <c r="L6" s="91"/>
    </row>
    <row r="7" spans="1:12" x14ac:dyDescent="0.2">
      <c r="A7" s="108" t="s">
        <v>185</v>
      </c>
      <c r="B7" s="97">
        <v>31723.000196000001</v>
      </c>
      <c r="C7" s="97">
        <v>32450.000157999999</v>
      </c>
      <c r="D7" s="97">
        <v>24829.999927000001</v>
      </c>
      <c r="E7" s="97">
        <v>10088.99999</v>
      </c>
      <c r="F7" s="97">
        <v>10531.000007000001</v>
      </c>
      <c r="G7" s="97">
        <v>3727.0000140000002</v>
      </c>
      <c r="H7" s="97">
        <v>943.00003300000003</v>
      </c>
      <c r="I7" s="97">
        <v>1719</v>
      </c>
      <c r="J7" s="74">
        <v>116012.000325</v>
      </c>
      <c r="K7" s="91"/>
      <c r="L7" s="91"/>
    </row>
    <row r="8" spans="1:12" x14ac:dyDescent="0.2">
      <c r="A8" s="108" t="s">
        <v>362</v>
      </c>
      <c r="B8" s="97">
        <v>3758.0000070000001</v>
      </c>
      <c r="C8" s="97">
        <v>3390.0000209999998</v>
      </c>
      <c r="D8" s="97">
        <v>2048.9999910000001</v>
      </c>
      <c r="E8" s="97">
        <v>614</v>
      </c>
      <c r="F8" s="97">
        <v>490.000001</v>
      </c>
      <c r="G8" s="97">
        <v>337.00000399999999</v>
      </c>
      <c r="H8" s="97">
        <v>40.000000999999997</v>
      </c>
      <c r="I8" s="97">
        <v>164</v>
      </c>
      <c r="J8" s="74">
        <v>10842.000024999999</v>
      </c>
      <c r="K8" s="91"/>
      <c r="L8" s="91"/>
    </row>
    <row r="9" spans="1:12" x14ac:dyDescent="0.2">
      <c r="A9" s="108" t="s">
        <v>186</v>
      </c>
      <c r="B9" s="97">
        <v>708.00000199999999</v>
      </c>
      <c r="C9" s="97">
        <v>1569.000004</v>
      </c>
      <c r="D9" s="97">
        <v>747.00000599999998</v>
      </c>
      <c r="E9" s="97">
        <v>305.99999800000001</v>
      </c>
      <c r="F9" s="97">
        <v>321</v>
      </c>
      <c r="G9" s="97">
        <v>157</v>
      </c>
      <c r="H9" s="97">
        <v>50.000002000000002</v>
      </c>
      <c r="I9" s="97">
        <v>25</v>
      </c>
      <c r="J9" s="74">
        <v>3883.000012</v>
      </c>
      <c r="K9" s="91"/>
      <c r="L9" s="91"/>
    </row>
    <row r="10" spans="1:12" x14ac:dyDescent="0.2">
      <c r="A10" s="108" t="s">
        <v>359</v>
      </c>
      <c r="B10" s="97">
        <v>5989.0000289999998</v>
      </c>
      <c r="C10" s="97">
        <v>11496.000029000001</v>
      </c>
      <c r="D10" s="97">
        <v>3390.0000180000002</v>
      </c>
      <c r="E10" s="97">
        <v>2389.9999950000001</v>
      </c>
      <c r="F10" s="97">
        <v>1676.000002</v>
      </c>
      <c r="G10" s="97">
        <v>647.00000699999998</v>
      </c>
      <c r="H10" s="97">
        <v>112.000005</v>
      </c>
      <c r="I10" s="97">
        <v>578</v>
      </c>
      <c r="J10" s="74">
        <v>26278.000085</v>
      </c>
      <c r="K10" s="91"/>
      <c r="L10" s="91"/>
    </row>
    <row r="11" spans="1:12" x14ac:dyDescent="0.2">
      <c r="A11" s="108" t="s">
        <v>360</v>
      </c>
      <c r="B11" s="97">
        <v>17113.000085</v>
      </c>
      <c r="C11" s="97">
        <v>22084.000097</v>
      </c>
      <c r="D11" s="97">
        <v>12855.000012</v>
      </c>
      <c r="E11" s="97">
        <v>5889.999992</v>
      </c>
      <c r="F11" s="97">
        <v>5263.0000110000001</v>
      </c>
      <c r="G11" s="97">
        <v>1450.000014</v>
      </c>
      <c r="H11" s="97">
        <v>220.000001</v>
      </c>
      <c r="I11" s="97">
        <v>1499</v>
      </c>
      <c r="J11" s="74">
        <v>66374.000211999999</v>
      </c>
      <c r="K11" s="91"/>
      <c r="L11" s="91"/>
    </row>
    <row r="12" spans="1:12" x14ac:dyDescent="0.2">
      <c r="A12" s="129" t="s">
        <v>312</v>
      </c>
      <c r="B12" s="196">
        <v>33520.000165999998</v>
      </c>
      <c r="C12" s="196">
        <v>46072.000153000001</v>
      </c>
      <c r="D12" s="196">
        <v>16959.999989</v>
      </c>
      <c r="E12" s="196">
        <v>23441.999994999998</v>
      </c>
      <c r="F12" s="196">
        <v>3521.9999990000001</v>
      </c>
      <c r="G12" s="196">
        <v>5210.0000380000001</v>
      </c>
      <c r="H12" s="196">
        <v>686.00001299999997</v>
      </c>
      <c r="I12" s="196">
        <v>2293</v>
      </c>
      <c r="J12" s="197">
        <v>131705.00035300001</v>
      </c>
      <c r="K12" s="91"/>
      <c r="L12" s="91"/>
    </row>
    <row r="13" spans="1:12" x14ac:dyDescent="0.2">
      <c r="A13" s="61" t="s">
        <v>127</v>
      </c>
      <c r="B13" s="180">
        <f>SUM(B5:B12)</f>
        <v>267644.00111799996</v>
      </c>
      <c r="C13" s="180">
        <f t="shared" ref="C13:J13" si="0">SUM(C5:C12)</f>
        <v>274267.00096700003</v>
      </c>
      <c r="D13" s="180">
        <f t="shared" si="0"/>
        <v>176313.99970699998</v>
      </c>
      <c r="E13" s="180">
        <f t="shared" si="0"/>
        <v>98125.999940000009</v>
      </c>
      <c r="F13" s="180">
        <f t="shared" si="0"/>
        <v>68649.000058000005</v>
      </c>
      <c r="G13" s="180">
        <f t="shared" si="0"/>
        <v>28102.000192</v>
      </c>
      <c r="H13" s="180">
        <f t="shared" si="0"/>
        <v>3979.0000929999997</v>
      </c>
      <c r="I13" s="180">
        <f t="shared" si="0"/>
        <v>13006</v>
      </c>
      <c r="J13" s="180">
        <f t="shared" si="0"/>
        <v>930087.00207499997</v>
      </c>
      <c r="K13" s="91"/>
      <c r="L13" s="91"/>
    </row>
    <row r="14" spans="1:12" ht="18" customHeight="1" x14ac:dyDescent="0.2">
      <c r="A14" s="78" t="s">
        <v>320</v>
      </c>
      <c r="B14" s="336" t="s">
        <v>268</v>
      </c>
      <c r="C14" s="336"/>
      <c r="D14" s="336"/>
      <c r="E14" s="336"/>
      <c r="F14" s="336"/>
      <c r="G14" s="336"/>
      <c r="H14" s="336"/>
      <c r="I14" s="336"/>
      <c r="J14" s="336"/>
      <c r="K14" s="91"/>
      <c r="L14" s="91"/>
    </row>
    <row r="15" spans="1:12" x14ac:dyDescent="0.2">
      <c r="A15" s="108" t="s">
        <v>358</v>
      </c>
      <c r="B15" s="161">
        <f t="shared" ref="B15:B20" si="1">B5/B$13</f>
        <v>0.59971080932702892</v>
      </c>
      <c r="C15" s="161">
        <f t="shared" ref="C15:J15" si="2">C5/C$13</f>
        <v>0.5264359181598095</v>
      </c>
      <c r="D15" s="161">
        <f t="shared" si="2"/>
        <v>0.58717401820639314</v>
      </c>
      <c r="E15" s="161">
        <f t="shared" si="2"/>
        <v>0.5190673216389543</v>
      </c>
      <c r="F15" s="161">
        <f t="shared" si="2"/>
        <v>0.61493976607574019</v>
      </c>
      <c r="G15" s="161">
        <f t="shared" si="2"/>
        <v>0.54405380423249838</v>
      </c>
      <c r="H15" s="161">
        <f t="shared" si="2"/>
        <v>0.46745413282904391</v>
      </c>
      <c r="I15" s="161">
        <f t="shared" si="2"/>
        <v>0.47839458711363986</v>
      </c>
      <c r="J15" s="161">
        <f t="shared" si="2"/>
        <v>0.56439881393662372</v>
      </c>
      <c r="K15" s="91"/>
      <c r="L15" s="91"/>
    </row>
    <row r="16" spans="1:12" x14ac:dyDescent="0.2">
      <c r="A16" s="108" t="s">
        <v>361</v>
      </c>
      <c r="B16" s="161">
        <f t="shared" si="1"/>
        <v>5.3518853593452209E-2</v>
      </c>
      <c r="C16" s="161">
        <f t="shared" ref="C16:J20" si="3">C6/C$13</f>
        <v>4.67500646625102E-2</v>
      </c>
      <c r="D16" s="161">
        <f t="shared" si="3"/>
        <v>6.7810838106268229E-2</v>
      </c>
      <c r="E16" s="161">
        <f t="shared" si="3"/>
        <v>4.546195708301283E-2</v>
      </c>
      <c r="F16" s="161">
        <f t="shared" si="3"/>
        <v>6.7459103513341376E-2</v>
      </c>
      <c r="G16" s="161">
        <f t="shared" si="3"/>
        <v>4.5726282656770111E-2</v>
      </c>
      <c r="H16" s="161">
        <f t="shared" si="3"/>
        <v>1.7089720636003013E-2</v>
      </c>
      <c r="I16" s="161">
        <f t="shared" si="3"/>
        <v>3.8905120713516837E-2</v>
      </c>
      <c r="J16" s="161">
        <f t="shared" si="3"/>
        <v>5.3815395895580792E-2</v>
      </c>
      <c r="K16" s="91"/>
      <c r="L16" s="91"/>
    </row>
    <row r="17" spans="1:12" x14ac:dyDescent="0.2">
      <c r="A17" s="108" t="s">
        <v>185</v>
      </c>
      <c r="B17" s="161">
        <f t="shared" si="1"/>
        <v>0.11852684933526247</v>
      </c>
      <c r="C17" s="161">
        <f t="shared" si="3"/>
        <v>0.11831536438430083</v>
      </c>
      <c r="D17" s="161">
        <f t="shared" si="3"/>
        <v>0.14082829479373557</v>
      </c>
      <c r="E17" s="161">
        <f t="shared" si="3"/>
        <v>0.10281678654147736</v>
      </c>
      <c r="F17" s="161">
        <f t="shared" si="3"/>
        <v>0.15340354554476532</v>
      </c>
      <c r="G17" s="161">
        <f t="shared" si="3"/>
        <v>0.13262401211786315</v>
      </c>
      <c r="H17" s="161">
        <f t="shared" si="3"/>
        <v>0.23699422240752385</v>
      </c>
      <c r="I17" s="161">
        <f t="shared" si="3"/>
        <v>0.13216976779947717</v>
      </c>
      <c r="J17" s="161">
        <f t="shared" si="3"/>
        <v>0.12473241757618399</v>
      </c>
      <c r="K17" s="91"/>
      <c r="L17" s="91"/>
    </row>
    <row r="18" spans="1:12" x14ac:dyDescent="0.2">
      <c r="A18" s="108" t="s">
        <v>362</v>
      </c>
      <c r="B18" s="161">
        <f t="shared" si="1"/>
        <v>1.4041039557405054E-2</v>
      </c>
      <c r="C18" s="161">
        <f t="shared" si="3"/>
        <v>1.2360218360384837E-2</v>
      </c>
      <c r="D18" s="161">
        <f t="shared" si="3"/>
        <v>1.1621311945761792E-2</v>
      </c>
      <c r="E18" s="161">
        <f t="shared" si="3"/>
        <v>6.257261076324681E-3</v>
      </c>
      <c r="F18" s="161">
        <f t="shared" si="3"/>
        <v>7.1377587522907827E-3</v>
      </c>
      <c r="G18" s="161">
        <f t="shared" si="3"/>
        <v>1.1992029097485247E-2</v>
      </c>
      <c r="H18" s="161">
        <f t="shared" si="3"/>
        <v>1.0052777096027076E-2</v>
      </c>
      <c r="I18" s="161">
        <f t="shared" si="3"/>
        <v>1.2609564816238658E-2</v>
      </c>
      <c r="J18" s="161">
        <f t="shared" si="3"/>
        <v>1.1656974025883362E-2</v>
      </c>
      <c r="K18" s="91"/>
      <c r="L18" s="91"/>
    </row>
    <row r="19" spans="1:12" x14ac:dyDescent="0.2">
      <c r="A19" s="108" t="s">
        <v>186</v>
      </c>
      <c r="B19" s="161">
        <f t="shared" si="1"/>
        <v>2.6453049537540508E-3</v>
      </c>
      <c r="C19" s="161">
        <f t="shared" si="3"/>
        <v>5.7207028132005679E-3</v>
      </c>
      <c r="D19" s="161">
        <f t="shared" si="3"/>
        <v>4.2367594589276551E-3</v>
      </c>
      <c r="E19" s="161">
        <f t="shared" si="3"/>
        <v>3.1184395388287136E-3</v>
      </c>
      <c r="F19" s="161">
        <f t="shared" si="3"/>
        <v>4.6759603159375121E-3</v>
      </c>
      <c r="G19" s="161">
        <f t="shared" si="3"/>
        <v>5.5867909375608904E-3</v>
      </c>
      <c r="H19" s="161">
        <f t="shared" si="3"/>
        <v>1.256597155852341E-2</v>
      </c>
      <c r="I19" s="161">
        <f t="shared" si="3"/>
        <v>1.9221897585729663E-3</v>
      </c>
      <c r="J19" s="161">
        <f t="shared" si="3"/>
        <v>4.1748782676643455E-3</v>
      </c>
      <c r="K19" s="91"/>
      <c r="L19" s="91"/>
    </row>
    <row r="20" spans="1:12" x14ac:dyDescent="0.2">
      <c r="A20" s="108" t="s">
        <v>359</v>
      </c>
      <c r="B20" s="161">
        <f t="shared" si="1"/>
        <v>2.2376739265527367E-2</v>
      </c>
      <c r="C20" s="161">
        <f t="shared" si="3"/>
        <v>4.1915359808025923E-2</v>
      </c>
      <c r="D20" s="161">
        <f t="shared" si="3"/>
        <v>1.9227060946002753E-2</v>
      </c>
      <c r="E20" s="161">
        <f t="shared" si="3"/>
        <v>2.4356439643533685E-2</v>
      </c>
      <c r="F20" s="161">
        <f t="shared" si="3"/>
        <v>2.44140482830629E-2</v>
      </c>
      <c r="G20" s="161">
        <f t="shared" si="3"/>
        <v>2.3023272456747977E-2</v>
      </c>
      <c r="H20" s="161">
        <f t="shared" si="3"/>
        <v>2.8147776421778539E-2</v>
      </c>
      <c r="I20" s="161">
        <f t="shared" si="3"/>
        <v>4.4441027218206981E-2</v>
      </c>
      <c r="J20" s="161">
        <f t="shared" si="3"/>
        <v>2.8253270958925845E-2</v>
      </c>
      <c r="K20" s="91"/>
      <c r="L20" s="91"/>
    </row>
    <row r="21" spans="1:12" x14ac:dyDescent="0.2">
      <c r="A21" s="108" t="s">
        <v>360</v>
      </c>
      <c r="B21" s="161">
        <f t="shared" ref="B21:J21" si="4">B11/B$13</f>
        <v>6.3939412105318033E-2</v>
      </c>
      <c r="C21" s="161">
        <f t="shared" si="4"/>
        <v>8.0520077220872663E-2</v>
      </c>
      <c r="D21" s="161">
        <f t="shared" si="4"/>
        <v>7.2909695392099003E-2</v>
      </c>
      <c r="E21" s="161">
        <f t="shared" si="4"/>
        <v>6.0024865943801763E-2</v>
      </c>
      <c r="F21" s="161">
        <f t="shared" si="4"/>
        <v>7.6665355745217101E-2</v>
      </c>
      <c r="G21" s="161">
        <f t="shared" si="4"/>
        <v>5.1597751195403593E-2</v>
      </c>
      <c r="H21" s="161">
        <f t="shared" si="4"/>
        <v>5.5290272897211522E-2</v>
      </c>
      <c r="I21" s="161">
        <f t="shared" si="4"/>
        <v>0.11525449792403505</v>
      </c>
      <c r="J21" s="161">
        <f t="shared" si="4"/>
        <v>7.1363216628037296E-2</v>
      </c>
      <c r="K21" s="91"/>
      <c r="L21" s="91"/>
    </row>
    <row r="22" spans="1:12" x14ac:dyDescent="0.2">
      <c r="A22" s="129" t="s">
        <v>312</v>
      </c>
      <c r="B22" s="62">
        <f t="shared" ref="B22:J22" si="5">B12/B$13</f>
        <v>0.12524099186225199</v>
      </c>
      <c r="C22" s="62">
        <f t="shared" si="5"/>
        <v>0.16798229459089542</v>
      </c>
      <c r="D22" s="62">
        <f t="shared" si="5"/>
        <v>9.6192021150811977E-2</v>
      </c>
      <c r="E22" s="62">
        <f t="shared" si="5"/>
        <v>0.23889692853406652</v>
      </c>
      <c r="F22" s="62">
        <f t="shared" si="5"/>
        <v>5.1304461769644732E-2</v>
      </c>
      <c r="G22" s="62">
        <f t="shared" si="5"/>
        <v>0.18539605730567066</v>
      </c>
      <c r="H22" s="62">
        <f t="shared" si="5"/>
        <v>0.17240512615388873</v>
      </c>
      <c r="I22" s="62">
        <f t="shared" si="5"/>
        <v>0.17630324465631247</v>
      </c>
      <c r="J22" s="62">
        <f t="shared" si="5"/>
        <v>0.14160503271110075</v>
      </c>
      <c r="K22" s="91"/>
      <c r="L22" s="91"/>
    </row>
    <row r="23" spans="1:12" x14ac:dyDescent="0.2">
      <c r="A23" s="61" t="s">
        <v>127</v>
      </c>
      <c r="B23" s="263">
        <f>SUM(B15:B22)</f>
        <v>1.0000000000000002</v>
      </c>
      <c r="C23" s="263">
        <f t="shared" ref="C23:J23" si="6">SUM(C15:C22)</f>
        <v>0.99999999999999989</v>
      </c>
      <c r="D23" s="263">
        <f t="shared" si="6"/>
        <v>1.0000000000000002</v>
      </c>
      <c r="E23" s="263">
        <f t="shared" si="6"/>
        <v>0.99999999999999978</v>
      </c>
      <c r="F23" s="263">
        <f t="shared" si="6"/>
        <v>1</v>
      </c>
      <c r="G23" s="263">
        <f t="shared" si="6"/>
        <v>0.99999999999999989</v>
      </c>
      <c r="H23" s="263">
        <f t="shared" si="6"/>
        <v>1.0000000000000002</v>
      </c>
      <c r="I23" s="263">
        <f t="shared" si="6"/>
        <v>1</v>
      </c>
      <c r="J23" s="263">
        <f t="shared" si="6"/>
        <v>1.0000000000000002</v>
      </c>
      <c r="K23" s="91"/>
      <c r="L23" s="91"/>
    </row>
    <row r="24" spans="1:12" ht="18" customHeight="1" x14ac:dyDescent="0.2">
      <c r="A24" s="78" t="s">
        <v>100</v>
      </c>
      <c r="B24" s="336" t="s">
        <v>341</v>
      </c>
      <c r="C24" s="336"/>
      <c r="D24" s="336"/>
      <c r="E24" s="336"/>
      <c r="F24" s="336"/>
      <c r="G24" s="336"/>
      <c r="H24" s="336"/>
      <c r="I24" s="336"/>
      <c r="J24" s="336"/>
      <c r="K24" s="91"/>
      <c r="L24" s="91"/>
    </row>
    <row r="25" spans="1:12" x14ac:dyDescent="0.2">
      <c r="A25" s="108" t="s">
        <v>358</v>
      </c>
      <c r="B25" s="161">
        <f>B5/SUM(B$5:B$11)</f>
        <v>0.68557260199439141</v>
      </c>
      <c r="C25" s="161">
        <f t="shared" ref="C25:J25" si="7">C5/SUM(C$5:C$11)</f>
        <v>0.6327220138914712</v>
      </c>
      <c r="D25" s="161">
        <f t="shared" si="7"/>
        <v>0.64966677872664669</v>
      </c>
      <c r="E25" s="161">
        <f t="shared" si="7"/>
        <v>0.68199346592991317</v>
      </c>
      <c r="F25" s="161">
        <f t="shared" si="7"/>
        <v>0.64819506500770019</v>
      </c>
      <c r="G25" s="161">
        <f t="shared" si="7"/>
        <v>0.66787524061450343</v>
      </c>
      <c r="H25" s="161">
        <f t="shared" si="7"/>
        <v>0.56483449523633178</v>
      </c>
      <c r="I25" s="161">
        <f t="shared" si="7"/>
        <v>0.58078969476337161</v>
      </c>
      <c r="J25" s="161">
        <f t="shared" si="7"/>
        <v>0.65750480308521086</v>
      </c>
      <c r="K25" s="91"/>
      <c r="L25" s="91"/>
    </row>
    <row r="26" spans="1:12" x14ac:dyDescent="0.2">
      <c r="A26" s="108" t="s">
        <v>361</v>
      </c>
      <c r="B26" s="161">
        <f>B6/SUM(B$5:B$11)</f>
        <v>6.1181254603353122E-2</v>
      </c>
      <c r="C26" s="161">
        <f t="shared" ref="C26:J29" si="8">C6/SUM(C$5:C$11)</f>
        <v>5.6188785837824343E-2</v>
      </c>
      <c r="D26" s="161">
        <f t="shared" si="8"/>
        <v>7.502792594574266E-2</v>
      </c>
      <c r="E26" s="161">
        <f t="shared" si="8"/>
        <v>5.9731669451090486E-2</v>
      </c>
      <c r="F26" s="161">
        <f t="shared" si="8"/>
        <v>7.1107221226291317E-2</v>
      </c>
      <c r="G26" s="161">
        <f t="shared" si="8"/>
        <v>5.6133146748012203E-2</v>
      </c>
      <c r="H26" s="161">
        <f t="shared" si="8"/>
        <v>2.0649862844825683E-2</v>
      </c>
      <c r="I26" s="161">
        <f t="shared" si="8"/>
        <v>4.7232334546812284E-2</v>
      </c>
      <c r="J26" s="161">
        <f t="shared" si="8"/>
        <v>6.2693046844796818E-2</v>
      </c>
      <c r="K26" s="91"/>
      <c r="L26" s="91"/>
    </row>
    <row r="27" spans="1:12" x14ac:dyDescent="0.2">
      <c r="A27" s="108" t="s">
        <v>185</v>
      </c>
      <c r="B27" s="161">
        <f>B7/SUM(B$5:B$11)</f>
        <v>0.1354965747510177</v>
      </c>
      <c r="C27" s="161">
        <f t="shared" si="8"/>
        <v>0.14220294065271719</v>
      </c>
      <c r="D27" s="161">
        <f t="shared" si="8"/>
        <v>0.15581660937874348</v>
      </c>
      <c r="E27" s="161">
        <f t="shared" si="8"/>
        <v>0.13508917569265042</v>
      </c>
      <c r="F27" s="161">
        <f t="shared" si="8"/>
        <v>0.1616994487303228</v>
      </c>
      <c r="G27" s="161">
        <f t="shared" si="8"/>
        <v>0.16280796736534917</v>
      </c>
      <c r="H27" s="161">
        <f t="shared" si="8"/>
        <v>0.28636501976641315</v>
      </c>
      <c r="I27" s="161">
        <f t="shared" si="8"/>
        <v>0.16045925511061326</v>
      </c>
      <c r="J27" s="161">
        <f t="shared" si="8"/>
        <v>0.14530888731807343</v>
      </c>
      <c r="K27" s="91"/>
      <c r="L27" s="91"/>
    </row>
    <row r="28" spans="1:12" x14ac:dyDescent="0.2">
      <c r="A28" s="108" t="s">
        <v>362</v>
      </c>
      <c r="B28" s="161">
        <f>B8/SUM(B$5:B$11)</f>
        <v>1.605132319505536E-2</v>
      </c>
      <c r="C28" s="161">
        <f t="shared" si="8"/>
        <v>1.4855715545509091E-2</v>
      </c>
      <c r="D28" s="161">
        <f t="shared" si="8"/>
        <v>1.2858164806820054E-2</v>
      </c>
      <c r="E28" s="161">
        <f t="shared" si="8"/>
        <v>8.2213057743582528E-3</v>
      </c>
      <c r="F28" s="161">
        <f t="shared" si="8"/>
        <v>7.5237612749873032E-3</v>
      </c>
      <c r="G28" s="161">
        <f t="shared" si="8"/>
        <v>1.4721300093173151E-2</v>
      </c>
      <c r="H28" s="161">
        <f t="shared" si="8"/>
        <v>1.2146978447689562E-2</v>
      </c>
      <c r="I28" s="161">
        <f t="shared" si="8"/>
        <v>1.5308503687109119E-2</v>
      </c>
      <c r="J28" s="161">
        <f t="shared" si="8"/>
        <v>1.3579965482206888E-2</v>
      </c>
      <c r="K28" s="91"/>
      <c r="L28" s="91"/>
    </row>
    <row r="29" spans="1:12" x14ac:dyDescent="0.2">
      <c r="A29" s="108" t="s">
        <v>186</v>
      </c>
      <c r="B29" s="161">
        <f>B9/SUM(B$5:B$11)</f>
        <v>3.0240385399237812E-3</v>
      </c>
      <c r="C29" s="161">
        <f t="shared" si="8"/>
        <v>6.8756984088309617E-3</v>
      </c>
      <c r="D29" s="161">
        <f t="shared" si="8"/>
        <v>4.6876765397914381E-3</v>
      </c>
      <c r="E29" s="161">
        <f t="shared" si="8"/>
        <v>4.0972631115814562E-3</v>
      </c>
      <c r="F29" s="161">
        <f t="shared" si="8"/>
        <v>4.9288313558001895E-3</v>
      </c>
      <c r="G29" s="161">
        <f t="shared" si="8"/>
        <v>6.8582910599258766E-3</v>
      </c>
      <c r="H29" s="161">
        <f t="shared" si="8"/>
        <v>1.5183723287367792E-2</v>
      </c>
      <c r="I29" s="161">
        <f t="shared" si="8"/>
        <v>2.3336133669373659E-3</v>
      </c>
      <c r="J29" s="161">
        <f t="shared" si="8"/>
        <v>4.8635866084467136E-3</v>
      </c>
      <c r="K29" s="91"/>
      <c r="L29" s="91"/>
    </row>
    <row r="30" spans="1:12" x14ac:dyDescent="0.2">
      <c r="A30" s="108" t="s">
        <v>359</v>
      </c>
      <c r="B30" s="161">
        <f t="shared" ref="B30:J30" si="9">B10/SUM(B$5:B$11)</f>
        <v>2.5580461655564577E-2</v>
      </c>
      <c r="C30" s="161">
        <f t="shared" si="9"/>
        <v>5.0377966160487016E-2</v>
      </c>
      <c r="D30" s="161">
        <f t="shared" si="9"/>
        <v>2.1273391468046594E-2</v>
      </c>
      <c r="E30" s="161">
        <f t="shared" si="9"/>
        <v>3.2001499608484849E-2</v>
      </c>
      <c r="F30" s="161">
        <f t="shared" si="9"/>
        <v>2.5734334461616139E-2</v>
      </c>
      <c r="G30" s="161">
        <f t="shared" si="9"/>
        <v>2.8263148813885856E-2</v>
      </c>
      <c r="H30" s="161">
        <f t="shared" si="9"/>
        <v>3.4011540321614568E-2</v>
      </c>
      <c r="I30" s="161">
        <f t="shared" si="9"/>
        <v>5.3953141043591897E-2</v>
      </c>
      <c r="J30" s="161">
        <f t="shared" si="9"/>
        <v>3.2914068739427961E-2</v>
      </c>
      <c r="K30" s="91"/>
      <c r="L30" s="91"/>
    </row>
    <row r="31" spans="1:12" x14ac:dyDescent="0.2">
      <c r="A31" s="108" t="s">
        <v>360</v>
      </c>
      <c r="B31" s="161">
        <f t="shared" ref="B31:J31" si="10">B11/SUM(B$5:B$11)</f>
        <v>7.3093745260694148E-2</v>
      </c>
      <c r="C31" s="161">
        <f t="shared" si="10"/>
        <v>9.6776879503160093E-2</v>
      </c>
      <c r="D31" s="161">
        <f t="shared" si="10"/>
        <v>8.0669453134209299E-2</v>
      </c>
      <c r="E31" s="161">
        <f t="shared" si="10"/>
        <v>7.8865620431921274E-2</v>
      </c>
      <c r="F31" s="161">
        <f t="shared" si="10"/>
        <v>8.0811337943282074E-2</v>
      </c>
      <c r="G31" s="161">
        <f t="shared" si="10"/>
        <v>6.3340905305150297E-2</v>
      </c>
      <c r="H31" s="161">
        <f t="shared" si="10"/>
        <v>6.6808380095757541E-2</v>
      </c>
      <c r="I31" s="161">
        <f t="shared" si="10"/>
        <v>0.13992345748156446</v>
      </c>
      <c r="J31" s="161">
        <f t="shared" si="10"/>
        <v>8.313564192183745E-2</v>
      </c>
      <c r="K31" s="91"/>
      <c r="L31" s="91"/>
    </row>
    <row r="32" spans="1:12" x14ac:dyDescent="0.2">
      <c r="A32" s="61" t="s">
        <v>399</v>
      </c>
      <c r="B32" s="263">
        <f t="shared" ref="B32:J32" si="11">SUM(B25:B31)</f>
        <v>1.0000000000000002</v>
      </c>
      <c r="C32" s="263">
        <f t="shared" si="11"/>
        <v>1</v>
      </c>
      <c r="D32" s="263">
        <f t="shared" si="11"/>
        <v>1.0000000000000002</v>
      </c>
      <c r="E32" s="263">
        <f t="shared" si="11"/>
        <v>0.99999999999999989</v>
      </c>
      <c r="F32" s="263">
        <f t="shared" si="11"/>
        <v>1</v>
      </c>
      <c r="G32" s="263">
        <f t="shared" si="11"/>
        <v>1</v>
      </c>
      <c r="H32" s="263">
        <f t="shared" si="11"/>
        <v>1.0000000000000002</v>
      </c>
      <c r="I32" s="263">
        <f t="shared" si="11"/>
        <v>1</v>
      </c>
      <c r="J32" s="263">
        <f t="shared" si="11"/>
        <v>1.0000000000000002</v>
      </c>
      <c r="K32" s="91"/>
      <c r="L32" s="91"/>
    </row>
    <row r="33" spans="1:12" x14ac:dyDescent="0.2">
      <c r="A33" s="125"/>
      <c r="B33" s="126"/>
      <c r="C33" s="126"/>
      <c r="D33" s="126"/>
      <c r="E33" s="126"/>
      <c r="F33" s="126"/>
      <c r="G33" s="126"/>
      <c r="H33" s="126"/>
      <c r="I33" s="126"/>
      <c r="J33" s="126"/>
      <c r="K33" s="91"/>
      <c r="L33" s="91"/>
    </row>
    <row r="34" spans="1:12" x14ac:dyDescent="0.2">
      <c r="A34" s="31" t="s">
        <v>262</v>
      </c>
      <c r="B34" s="91"/>
      <c r="C34" s="91"/>
      <c r="D34" s="91"/>
      <c r="E34" s="91"/>
      <c r="F34" s="91"/>
      <c r="G34" s="91"/>
      <c r="H34" s="91"/>
      <c r="I34" s="91"/>
      <c r="J34" s="91"/>
      <c r="K34" s="91"/>
      <c r="L34" s="91"/>
    </row>
    <row r="35" spans="1:12" x14ac:dyDescent="0.2">
      <c r="A35" s="31" t="s">
        <v>493</v>
      </c>
      <c r="B35" s="91"/>
      <c r="C35" s="91"/>
      <c r="D35" s="91"/>
      <c r="E35" s="91"/>
      <c r="F35" s="91"/>
      <c r="G35" s="91"/>
      <c r="H35" s="91"/>
      <c r="I35" s="91"/>
      <c r="J35" s="91"/>
      <c r="K35" s="91"/>
      <c r="L35" s="91"/>
    </row>
    <row r="36" spans="1:12" x14ac:dyDescent="0.2">
      <c r="A36" s="31" t="s">
        <v>314</v>
      </c>
      <c r="B36" s="91"/>
      <c r="C36" s="91"/>
      <c r="D36" s="91"/>
      <c r="E36" s="91"/>
      <c r="F36" s="91"/>
      <c r="G36" s="91"/>
      <c r="H36" s="91"/>
      <c r="I36" s="91"/>
      <c r="J36" s="91"/>
      <c r="K36" s="91"/>
      <c r="L36" s="91"/>
    </row>
    <row r="37" spans="1:12" x14ac:dyDescent="0.2">
      <c r="A37" s="31" t="s">
        <v>587</v>
      </c>
      <c r="B37" s="91"/>
      <c r="C37" s="91"/>
      <c r="D37" s="91"/>
      <c r="E37" s="91"/>
      <c r="F37" s="91"/>
      <c r="G37" s="91"/>
      <c r="H37" s="91"/>
      <c r="I37" s="91"/>
      <c r="J37" s="91"/>
      <c r="K37" s="91"/>
      <c r="L37" s="91"/>
    </row>
    <row r="38" spans="1:12" x14ac:dyDescent="0.2">
      <c r="A38" s="31" t="s">
        <v>588</v>
      </c>
      <c r="J38" s="111"/>
    </row>
    <row r="40" spans="1:12" x14ac:dyDescent="0.2">
      <c r="J40" s="111"/>
    </row>
    <row r="44" spans="1:12" x14ac:dyDescent="0.2">
      <c r="D44" s="15"/>
    </row>
    <row r="45" spans="1:12" x14ac:dyDescent="0.2">
      <c r="D45" s="15"/>
    </row>
    <row r="46" spans="1:12" x14ac:dyDescent="0.2">
      <c r="D46" s="15"/>
    </row>
    <row r="47" spans="1:12" x14ac:dyDescent="0.2">
      <c r="D47" s="15"/>
    </row>
    <row r="48" spans="1:12" x14ac:dyDescent="0.2">
      <c r="D48" s="15"/>
    </row>
    <row r="49" spans="4:11" x14ac:dyDescent="0.2">
      <c r="D49" s="15"/>
      <c r="K49" s="15"/>
    </row>
    <row r="50" spans="4:11" x14ac:dyDescent="0.2">
      <c r="D50" s="15"/>
    </row>
    <row r="51" spans="4:11" x14ac:dyDescent="0.2">
      <c r="D51" s="15"/>
    </row>
    <row r="52" spans="4:11" x14ac:dyDescent="0.2">
      <c r="D52" s="15"/>
    </row>
    <row r="53" spans="4:11" x14ac:dyDescent="0.2">
      <c r="D53" s="15"/>
    </row>
    <row r="54" spans="4:11" x14ac:dyDescent="0.2">
      <c r="D54" s="15"/>
    </row>
  </sheetData>
  <mergeCells count="4">
    <mergeCell ref="A1:J1"/>
    <mergeCell ref="B14:J14"/>
    <mergeCell ref="B4:J4"/>
    <mergeCell ref="B24:J24"/>
  </mergeCells>
  <phoneticPr fontId="2" type="noConversion"/>
  <pageMargins left="0.44" right="0.3" top="1" bottom="1" header="0.5" footer="0.5"/>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A2" sqref="A2"/>
    </sheetView>
  </sheetViews>
  <sheetFormatPr defaultRowHeight="12.75" x14ac:dyDescent="0.2"/>
  <cols>
    <col min="1" max="1" width="31.5703125" style="18" customWidth="1"/>
    <col min="2" max="10" width="9.7109375" customWidth="1"/>
  </cols>
  <sheetData>
    <row r="1" spans="1:13" ht="15" x14ac:dyDescent="0.25">
      <c r="A1" s="324" t="s">
        <v>505</v>
      </c>
      <c r="B1" s="324"/>
      <c r="C1" s="324"/>
      <c r="D1" s="324"/>
      <c r="E1" s="324"/>
      <c r="F1" s="324"/>
      <c r="G1" s="324"/>
      <c r="H1" s="324"/>
      <c r="I1" s="324"/>
      <c r="J1" s="324"/>
    </row>
    <row r="2" spans="1:13" x14ac:dyDescent="0.2">
      <c r="A2" s="179"/>
      <c r="B2" s="53"/>
      <c r="C2" s="53"/>
      <c r="D2" s="53"/>
      <c r="E2" s="53"/>
      <c r="F2" s="53"/>
      <c r="G2" s="53"/>
      <c r="H2" s="53"/>
      <c r="I2" s="53"/>
      <c r="J2" s="53"/>
      <c r="K2" s="53"/>
      <c r="L2" s="53"/>
      <c r="M2" s="53"/>
    </row>
    <row r="3" spans="1:13" x14ac:dyDescent="0.2">
      <c r="A3" s="178"/>
      <c r="B3" s="83" t="s">
        <v>112</v>
      </c>
      <c r="C3" s="83" t="s">
        <v>113</v>
      </c>
      <c r="D3" s="83" t="s">
        <v>114</v>
      </c>
      <c r="E3" s="83" t="s">
        <v>115</v>
      </c>
      <c r="F3" s="83" t="s">
        <v>116</v>
      </c>
      <c r="G3" s="83" t="s">
        <v>117</v>
      </c>
      <c r="H3" s="83" t="s">
        <v>118</v>
      </c>
      <c r="I3" s="83" t="s">
        <v>119</v>
      </c>
      <c r="J3" s="83" t="s">
        <v>267</v>
      </c>
      <c r="K3" s="53"/>
      <c r="L3" s="53"/>
      <c r="M3" s="53"/>
    </row>
    <row r="4" spans="1:13" ht="18" customHeight="1" x14ac:dyDescent="0.2">
      <c r="A4" s="78" t="s">
        <v>321</v>
      </c>
      <c r="B4" s="336" t="s">
        <v>276</v>
      </c>
      <c r="C4" s="336"/>
      <c r="D4" s="336"/>
      <c r="E4" s="336"/>
      <c r="F4" s="336"/>
      <c r="G4" s="336"/>
      <c r="H4" s="336"/>
      <c r="I4" s="336"/>
      <c r="J4" s="336"/>
      <c r="K4" s="53"/>
      <c r="L4" s="53"/>
      <c r="M4" s="53"/>
    </row>
    <row r="5" spans="1:13" x14ac:dyDescent="0.2">
      <c r="A5" s="108" t="s">
        <v>187</v>
      </c>
      <c r="B5" s="97">
        <v>18783.000071999999</v>
      </c>
      <c r="C5" s="97">
        <v>72165.000222000002</v>
      </c>
      <c r="D5" s="97">
        <v>42094.999944000003</v>
      </c>
      <c r="E5" s="97">
        <v>23671.999989</v>
      </c>
      <c r="F5" s="97">
        <v>17723.000011</v>
      </c>
      <c r="G5" s="97">
        <v>5598.0000309999996</v>
      </c>
      <c r="H5" s="97">
        <v>285.00000299999999</v>
      </c>
      <c r="I5" s="97">
        <v>4056</v>
      </c>
      <c r="J5" s="74">
        <v>184377.000272</v>
      </c>
      <c r="K5" s="53"/>
      <c r="L5" s="53"/>
      <c r="M5" s="53"/>
    </row>
    <row r="6" spans="1:13" x14ac:dyDescent="0.2">
      <c r="A6" s="108" t="s">
        <v>188</v>
      </c>
      <c r="B6" s="97">
        <v>11427.000075</v>
      </c>
      <c r="C6" s="97">
        <v>27816.000162</v>
      </c>
      <c r="D6" s="97">
        <v>29114.999992000001</v>
      </c>
      <c r="E6" s="97">
        <v>10409.999986999999</v>
      </c>
      <c r="F6" s="97">
        <v>13035.000007000001</v>
      </c>
      <c r="G6" s="97">
        <v>2834.0000230000001</v>
      </c>
      <c r="H6" s="97">
        <v>721.00001599999996</v>
      </c>
      <c r="I6" s="97">
        <v>1354</v>
      </c>
      <c r="J6" s="74">
        <v>96712.000262000001</v>
      </c>
      <c r="K6" s="53"/>
      <c r="L6" s="53"/>
      <c r="M6" s="53"/>
    </row>
    <row r="7" spans="1:13" x14ac:dyDescent="0.2">
      <c r="A7" s="108" t="s">
        <v>336</v>
      </c>
      <c r="B7" s="97">
        <v>5092.0000209999998</v>
      </c>
      <c r="C7" s="97">
        <v>23120.000062999999</v>
      </c>
      <c r="D7" s="97">
        <v>16167.000002999999</v>
      </c>
      <c r="E7" s="97">
        <v>9859.999984</v>
      </c>
      <c r="F7" s="97">
        <v>5984.000008</v>
      </c>
      <c r="G7" s="97">
        <v>3350.0000199999999</v>
      </c>
      <c r="H7" s="97">
        <v>201.000012</v>
      </c>
      <c r="I7" s="97">
        <v>480</v>
      </c>
      <c r="J7" s="74">
        <v>64254.000111000001</v>
      </c>
      <c r="K7" s="53"/>
      <c r="L7" s="53"/>
      <c r="M7" s="53"/>
    </row>
    <row r="8" spans="1:13" x14ac:dyDescent="0.2">
      <c r="A8" s="108" t="s">
        <v>334</v>
      </c>
      <c r="B8" s="97">
        <v>2984.0000030000001</v>
      </c>
      <c r="C8" s="97">
        <v>9684.0000259999997</v>
      </c>
      <c r="D8" s="97">
        <v>3730.0000260000002</v>
      </c>
      <c r="E8" s="97">
        <v>676.99999800000001</v>
      </c>
      <c r="F8" s="97">
        <v>1943.0000070000001</v>
      </c>
      <c r="G8" s="97">
        <v>338.00000499999999</v>
      </c>
      <c r="H8" s="97">
        <v>353.00000699999998</v>
      </c>
      <c r="I8" s="97">
        <v>116</v>
      </c>
      <c r="J8" s="74">
        <v>19825.000071999999</v>
      </c>
      <c r="K8" s="53"/>
      <c r="L8" s="53"/>
      <c r="M8" s="53"/>
    </row>
    <row r="9" spans="1:13" x14ac:dyDescent="0.2">
      <c r="A9" s="108" t="s">
        <v>335</v>
      </c>
      <c r="B9" s="97">
        <v>1489.0000010000001</v>
      </c>
      <c r="C9" s="97">
        <v>9635.0000459999992</v>
      </c>
      <c r="D9" s="97">
        <v>16548.000046000001</v>
      </c>
      <c r="E9" s="97">
        <v>2016</v>
      </c>
      <c r="F9" s="97">
        <v>3055.0000030000001</v>
      </c>
      <c r="G9" s="97">
        <v>1416.0000110000001</v>
      </c>
      <c r="H9" s="97">
        <v>311.00001900000001</v>
      </c>
      <c r="I9" s="97">
        <v>371</v>
      </c>
      <c r="J9" s="74">
        <v>34841.000125999999</v>
      </c>
      <c r="K9" s="53"/>
      <c r="L9" s="53"/>
      <c r="M9" s="53"/>
    </row>
    <row r="10" spans="1:13" x14ac:dyDescent="0.2">
      <c r="A10" s="108" t="s">
        <v>189</v>
      </c>
      <c r="B10" s="97">
        <v>14707.000067999999</v>
      </c>
      <c r="C10" s="97">
        <v>34428.000120999997</v>
      </c>
      <c r="D10" s="97">
        <v>20351.999991000001</v>
      </c>
      <c r="E10" s="97">
        <v>7157.9999879999996</v>
      </c>
      <c r="F10" s="97">
        <v>9018.0000110000001</v>
      </c>
      <c r="G10" s="97">
        <v>4697.0000309999996</v>
      </c>
      <c r="H10" s="97">
        <v>289.000001</v>
      </c>
      <c r="I10" s="97">
        <v>1387</v>
      </c>
      <c r="J10" s="74">
        <v>92036.000211000006</v>
      </c>
      <c r="K10" s="53"/>
      <c r="L10" s="53"/>
      <c r="M10" s="53"/>
    </row>
    <row r="11" spans="1:13" x14ac:dyDescent="0.2">
      <c r="A11" s="108" t="s">
        <v>190</v>
      </c>
      <c r="B11" s="97">
        <v>570.00000399999999</v>
      </c>
      <c r="C11" s="97">
        <v>1449.0000030000001</v>
      </c>
      <c r="D11" s="97">
        <v>1195.9999780000001</v>
      </c>
      <c r="E11" s="97">
        <v>3875</v>
      </c>
      <c r="F11" s="97">
        <v>702</v>
      </c>
      <c r="G11" s="97">
        <v>213</v>
      </c>
      <c r="H11" s="97">
        <v>17.000001000000001</v>
      </c>
      <c r="I11" s="97">
        <v>84</v>
      </c>
      <c r="J11" s="74">
        <v>8105.9999859999998</v>
      </c>
      <c r="K11" s="53"/>
      <c r="L11" s="53"/>
      <c r="M11" s="53"/>
    </row>
    <row r="12" spans="1:13" x14ac:dyDescent="0.2">
      <c r="A12" s="108" t="s">
        <v>191</v>
      </c>
      <c r="B12" s="97">
        <v>197.00000299999999</v>
      </c>
      <c r="C12" s="97">
        <v>6137.0000239999999</v>
      </c>
      <c r="D12" s="97">
        <v>631.99999500000001</v>
      </c>
      <c r="E12" s="97">
        <v>425</v>
      </c>
      <c r="F12" s="97">
        <v>253</v>
      </c>
      <c r="G12" s="97">
        <v>142.000001</v>
      </c>
      <c r="H12" s="97">
        <v>45.000002000000002</v>
      </c>
      <c r="I12" s="97">
        <v>15</v>
      </c>
      <c r="J12" s="74">
        <v>7846.0000250000003</v>
      </c>
      <c r="K12" s="53"/>
      <c r="L12" s="53"/>
      <c r="M12" s="53"/>
    </row>
    <row r="13" spans="1:13" x14ac:dyDescent="0.2">
      <c r="A13" s="108" t="s">
        <v>192</v>
      </c>
      <c r="B13" s="97">
        <v>178.000001</v>
      </c>
      <c r="C13" s="97">
        <v>3279.0000230000001</v>
      </c>
      <c r="D13" s="97">
        <v>672.000001</v>
      </c>
      <c r="E13" s="97">
        <v>675</v>
      </c>
      <c r="F13" s="97">
        <v>88.000000999999997</v>
      </c>
      <c r="G13" s="97">
        <v>329</v>
      </c>
      <c r="H13" s="97">
        <v>6.0000010000000001</v>
      </c>
      <c r="I13" s="97">
        <v>37</v>
      </c>
      <c r="J13" s="74">
        <v>5264.000027</v>
      </c>
      <c r="K13" s="53"/>
      <c r="L13" s="53"/>
      <c r="M13" s="53"/>
    </row>
    <row r="14" spans="1:13" x14ac:dyDescent="0.2">
      <c r="A14" s="108" t="s">
        <v>193</v>
      </c>
      <c r="B14" s="97">
        <v>439.00000199999999</v>
      </c>
      <c r="C14" s="97">
        <v>1247.000002</v>
      </c>
      <c r="D14" s="97">
        <v>342.000001</v>
      </c>
      <c r="E14" s="97">
        <v>515</v>
      </c>
      <c r="F14" s="97">
        <v>130</v>
      </c>
      <c r="G14" s="97">
        <v>92</v>
      </c>
      <c r="H14" s="97">
        <v>16.000001999999999</v>
      </c>
      <c r="I14" s="97">
        <v>22</v>
      </c>
      <c r="J14" s="74">
        <v>2803.0000070000001</v>
      </c>
      <c r="K14" s="53"/>
      <c r="L14" s="53"/>
      <c r="M14" s="53"/>
    </row>
    <row r="15" spans="1:13" x14ac:dyDescent="0.2">
      <c r="A15" s="108" t="s">
        <v>194</v>
      </c>
      <c r="B15" s="97">
        <v>250</v>
      </c>
      <c r="C15" s="97">
        <v>387.00000199999999</v>
      </c>
      <c r="D15" s="97">
        <v>386.000001</v>
      </c>
      <c r="E15" s="97">
        <v>293.99999800000001</v>
      </c>
      <c r="F15" s="97">
        <v>279</v>
      </c>
      <c r="G15" s="97">
        <v>58</v>
      </c>
      <c r="H15" s="97">
        <v>211.000012</v>
      </c>
      <c r="I15" s="97">
        <v>61</v>
      </c>
      <c r="J15" s="74">
        <v>1926.0000130000001</v>
      </c>
      <c r="K15" s="53"/>
      <c r="L15" s="53"/>
      <c r="M15" s="53"/>
    </row>
    <row r="16" spans="1:13" x14ac:dyDescent="0.2">
      <c r="A16" s="108" t="s">
        <v>195</v>
      </c>
      <c r="B16" s="97">
        <v>1596.00001</v>
      </c>
      <c r="C16" s="97">
        <v>4827.0000209999998</v>
      </c>
      <c r="D16" s="97">
        <v>3923.0000620000001</v>
      </c>
      <c r="E16" s="97">
        <v>2841.9999990000001</v>
      </c>
      <c r="F16" s="97">
        <v>1416.000004</v>
      </c>
      <c r="G16" s="97">
        <v>534.00000699999998</v>
      </c>
      <c r="H16" s="97">
        <v>107</v>
      </c>
      <c r="I16" s="97">
        <v>368</v>
      </c>
      <c r="J16" s="74">
        <v>15613.000103</v>
      </c>
      <c r="K16" s="53"/>
      <c r="L16" s="53"/>
      <c r="M16" s="53"/>
    </row>
    <row r="17" spans="1:13" x14ac:dyDescent="0.2">
      <c r="A17" s="108" t="s">
        <v>196</v>
      </c>
      <c r="B17" s="97">
        <v>5781.0000250000003</v>
      </c>
      <c r="C17" s="97">
        <v>14903.000040999999</v>
      </c>
      <c r="D17" s="97">
        <v>16257.999884000001</v>
      </c>
      <c r="E17" s="97">
        <v>7061.9999969999999</v>
      </c>
      <c r="F17" s="97">
        <v>8004.0000060000002</v>
      </c>
      <c r="G17" s="97">
        <v>1803.000018</v>
      </c>
      <c r="H17" s="97">
        <v>411.00000299999999</v>
      </c>
      <c r="I17" s="97">
        <v>1275</v>
      </c>
      <c r="J17" s="74">
        <v>55496.999973999998</v>
      </c>
      <c r="K17" s="53"/>
      <c r="L17" s="53"/>
      <c r="M17" s="53"/>
    </row>
    <row r="18" spans="1:13" x14ac:dyDescent="0.2">
      <c r="A18" s="108" t="s">
        <v>197</v>
      </c>
      <c r="B18" s="97">
        <v>12</v>
      </c>
      <c r="C18" s="97">
        <v>501</v>
      </c>
      <c r="D18" s="97">
        <v>97.999998000000005</v>
      </c>
      <c r="E18" s="97">
        <v>2552.0000009999999</v>
      </c>
      <c r="F18" s="97">
        <v>19</v>
      </c>
      <c r="G18" s="97" t="s">
        <v>232</v>
      </c>
      <c r="H18" s="97" t="s">
        <v>562</v>
      </c>
      <c r="I18" s="97">
        <v>101</v>
      </c>
      <c r="J18" s="74">
        <v>3282.9999989999997</v>
      </c>
      <c r="K18" s="53"/>
      <c r="L18" s="53"/>
      <c r="M18" s="53"/>
    </row>
    <row r="19" spans="1:13" x14ac:dyDescent="0.2">
      <c r="A19" s="108" t="s">
        <v>169</v>
      </c>
      <c r="B19" s="97">
        <v>8626.0000479999999</v>
      </c>
      <c r="C19" s="97">
        <v>13466.00006</v>
      </c>
      <c r="D19" s="97">
        <v>8083.999785</v>
      </c>
      <c r="E19" s="97">
        <v>2920.999984</v>
      </c>
      <c r="F19" s="97">
        <v>1788</v>
      </c>
      <c r="G19" s="97">
        <v>2533.0000199999999</v>
      </c>
      <c r="H19" s="97">
        <v>89</v>
      </c>
      <c r="I19" s="97">
        <v>470</v>
      </c>
      <c r="J19" s="74">
        <v>37976.999897000002</v>
      </c>
      <c r="K19" s="53"/>
      <c r="L19" s="53"/>
      <c r="M19" s="53"/>
    </row>
    <row r="20" spans="1:13" x14ac:dyDescent="0.2">
      <c r="A20" s="129" t="s">
        <v>312</v>
      </c>
      <c r="B20" s="196">
        <v>195513.00078500001</v>
      </c>
      <c r="C20" s="196">
        <v>51223.000151</v>
      </c>
      <c r="D20" s="196">
        <v>16716</v>
      </c>
      <c r="E20" s="196">
        <v>23172.000015000001</v>
      </c>
      <c r="F20" s="196">
        <v>5212</v>
      </c>
      <c r="G20" s="196">
        <v>4165.0000250000003</v>
      </c>
      <c r="H20" s="196">
        <v>917.00001199999997</v>
      </c>
      <c r="I20" s="196">
        <v>2809</v>
      </c>
      <c r="J20" s="197">
        <v>299727.00098800001</v>
      </c>
      <c r="K20" s="53"/>
      <c r="L20" s="53"/>
      <c r="M20" s="53"/>
    </row>
    <row r="21" spans="1:13" x14ac:dyDescent="0.2">
      <c r="A21" s="61" t="s">
        <v>127</v>
      </c>
      <c r="B21" s="180">
        <f>SUM(B5:B20)</f>
        <v>267644.00111800001</v>
      </c>
      <c r="C21" s="180">
        <f t="shared" ref="C21:J21" si="0">SUM(C5:C20)</f>
        <v>274267.00096699997</v>
      </c>
      <c r="D21" s="180">
        <f t="shared" si="0"/>
        <v>176313.99970700001</v>
      </c>
      <c r="E21" s="180">
        <f t="shared" si="0"/>
        <v>98125.99993999998</v>
      </c>
      <c r="F21" s="180">
        <f t="shared" si="0"/>
        <v>68649.000058000005</v>
      </c>
      <c r="G21" s="180">
        <f t="shared" si="0"/>
        <v>28102.000191999996</v>
      </c>
      <c r="H21" s="180">
        <f t="shared" si="0"/>
        <v>3979.0000910000003</v>
      </c>
      <c r="I21" s="180">
        <f t="shared" si="0"/>
        <v>13006</v>
      </c>
      <c r="J21" s="180">
        <f t="shared" si="0"/>
        <v>930087.00207299995</v>
      </c>
      <c r="K21" s="53"/>
      <c r="L21" s="53"/>
      <c r="M21" s="53"/>
    </row>
    <row r="22" spans="1:13" ht="18" customHeight="1" x14ac:dyDescent="0.2">
      <c r="A22" s="78" t="s">
        <v>321</v>
      </c>
      <c r="B22" s="336" t="s">
        <v>268</v>
      </c>
      <c r="C22" s="336"/>
      <c r="D22" s="336"/>
      <c r="E22" s="336"/>
      <c r="F22" s="336"/>
      <c r="G22" s="336"/>
      <c r="H22" s="336"/>
      <c r="I22" s="336"/>
      <c r="J22" s="336"/>
      <c r="K22" s="53"/>
      <c r="L22" s="53"/>
      <c r="M22" s="53"/>
    </row>
    <row r="23" spans="1:13" x14ac:dyDescent="0.2">
      <c r="A23" s="108" t="s">
        <v>187</v>
      </c>
      <c r="B23" s="161">
        <f t="shared" ref="B23:B36" si="1">B5/B$21</f>
        <v>7.0179043780319486E-2</v>
      </c>
      <c r="C23" s="161">
        <f t="shared" ref="C23:J23" si="2">C5/C$21</f>
        <v>0.26311951480697071</v>
      </c>
      <c r="D23" s="161">
        <f t="shared" si="2"/>
        <v>0.23875018440937082</v>
      </c>
      <c r="E23" s="161">
        <f t="shared" si="2"/>
        <v>0.24124085363180459</v>
      </c>
      <c r="F23" s="161">
        <f t="shared" si="2"/>
        <v>0.25816836364733986</v>
      </c>
      <c r="G23" s="161">
        <f t="shared" si="2"/>
        <v>0.19920290345004066</v>
      </c>
      <c r="H23" s="161">
        <f t="shared" si="2"/>
        <v>7.1626035808502311E-2</v>
      </c>
      <c r="I23" s="161">
        <f t="shared" si="2"/>
        <v>0.31185606643087804</v>
      </c>
      <c r="J23" s="161">
        <f t="shared" si="2"/>
        <v>0.19823629387471944</v>
      </c>
      <c r="K23" s="53"/>
      <c r="L23" s="53"/>
      <c r="M23" s="53"/>
    </row>
    <row r="24" spans="1:13" x14ac:dyDescent="0.2">
      <c r="A24" s="108" t="s">
        <v>188</v>
      </c>
      <c r="B24" s="161">
        <f t="shared" si="1"/>
        <v>4.2694773756434823E-2</v>
      </c>
      <c r="C24" s="161">
        <f t="shared" ref="C24:J36" si="3">C6/C$21</f>
        <v>0.10141941999557885</v>
      </c>
      <c r="D24" s="161">
        <f t="shared" si="3"/>
        <v>0.16513152693707553</v>
      </c>
      <c r="E24" s="161">
        <f t="shared" si="3"/>
        <v>0.10608809075439014</v>
      </c>
      <c r="F24" s="161">
        <f t="shared" si="3"/>
        <v>0.18987894937999128</v>
      </c>
      <c r="G24" s="161">
        <f t="shared" si="3"/>
        <v>0.10084691493976916</v>
      </c>
      <c r="H24" s="161">
        <f t="shared" si="3"/>
        <v>0.18120130673804499</v>
      </c>
      <c r="I24" s="161">
        <f t="shared" si="3"/>
        <v>0.10410579732431186</v>
      </c>
      <c r="J24" s="161">
        <f t="shared" si="3"/>
        <v>0.10398167058183375</v>
      </c>
      <c r="K24" s="53"/>
      <c r="L24" s="53"/>
      <c r="M24" s="53"/>
    </row>
    <row r="25" spans="1:13" x14ac:dyDescent="0.2">
      <c r="A25" s="108" t="s">
        <v>336</v>
      </c>
      <c r="B25" s="161">
        <f t="shared" si="1"/>
        <v>1.9025272375729495E-2</v>
      </c>
      <c r="C25" s="161">
        <f t="shared" si="3"/>
        <v>8.429741814175383E-2</v>
      </c>
      <c r="D25" s="161">
        <f t="shared" si="3"/>
        <v>9.1694363634574949E-2</v>
      </c>
      <c r="E25" s="161">
        <f t="shared" si="3"/>
        <v>0.10048305230039933</v>
      </c>
      <c r="F25" s="161">
        <f t="shared" si="3"/>
        <v>8.7168057844167465E-2</v>
      </c>
      <c r="G25" s="161">
        <f t="shared" si="3"/>
        <v>0.1192085971500943</v>
      </c>
      <c r="H25" s="161">
        <f t="shared" si="3"/>
        <v>5.0515206685879915E-2</v>
      </c>
      <c r="I25" s="161">
        <f t="shared" si="3"/>
        <v>3.6906043364600953E-2</v>
      </c>
      <c r="J25" s="161">
        <f t="shared" si="3"/>
        <v>6.9083859862345318E-2</v>
      </c>
      <c r="K25" s="53"/>
      <c r="L25" s="53"/>
      <c r="M25" s="53"/>
    </row>
    <row r="26" spans="1:13" x14ac:dyDescent="0.2">
      <c r="A26" s="108" t="s">
        <v>334</v>
      </c>
      <c r="B26" s="161">
        <f t="shared" si="1"/>
        <v>1.1149138372372492E-2</v>
      </c>
      <c r="C26" s="161">
        <f t="shared" si="3"/>
        <v>3.53086590506934E-2</v>
      </c>
      <c r="D26" s="161">
        <f t="shared" si="3"/>
        <v>2.1155438775131548E-2</v>
      </c>
      <c r="E26" s="161">
        <f t="shared" si="3"/>
        <v>6.8992927298978631E-3</v>
      </c>
      <c r="F26" s="161">
        <f t="shared" si="3"/>
        <v>2.8303398525228375E-2</v>
      </c>
      <c r="G26" s="161">
        <f t="shared" si="3"/>
        <v>1.2027613788723157E-2</v>
      </c>
      <c r="H26" s="161">
        <f t="shared" si="3"/>
        <v>8.8715757458372971E-2</v>
      </c>
      <c r="I26" s="161">
        <f t="shared" si="3"/>
        <v>8.9189604797785642E-3</v>
      </c>
      <c r="J26" s="161">
        <f t="shared" si="3"/>
        <v>2.1315210327435573E-2</v>
      </c>
      <c r="K26" s="53"/>
      <c r="L26" s="53"/>
      <c r="M26" s="53"/>
    </row>
    <row r="27" spans="1:13" x14ac:dyDescent="0.2">
      <c r="A27" s="108" t="s">
        <v>335</v>
      </c>
      <c r="B27" s="161">
        <f t="shared" si="1"/>
        <v>5.5633602650541885E-3</v>
      </c>
      <c r="C27" s="161">
        <f t="shared" si="3"/>
        <v>3.5130001101223586E-2</v>
      </c>
      <c r="D27" s="161">
        <f t="shared" si="3"/>
        <v>9.3855281336136645E-2</v>
      </c>
      <c r="E27" s="161">
        <f t="shared" si="3"/>
        <v>2.0545013566564428E-2</v>
      </c>
      <c r="F27" s="161">
        <f t="shared" si="3"/>
        <v>4.4501740745224241E-2</v>
      </c>
      <c r="G27" s="161">
        <f t="shared" si="3"/>
        <v>5.0387872796438998E-2</v>
      </c>
      <c r="H27" s="161">
        <f t="shared" si="3"/>
        <v>7.8160344781957422E-2</v>
      </c>
      <c r="I27" s="161">
        <f t="shared" si="3"/>
        <v>2.8525296017222819E-2</v>
      </c>
      <c r="J27" s="161">
        <f t="shared" si="3"/>
        <v>3.7459936595550254E-2</v>
      </c>
      <c r="K27" s="53"/>
      <c r="L27" s="53"/>
      <c r="M27" s="53"/>
    </row>
    <row r="28" spans="1:13" x14ac:dyDescent="0.2">
      <c r="A28" s="108" t="s">
        <v>189</v>
      </c>
      <c r="B28" s="161">
        <f t="shared" si="1"/>
        <v>5.4949858792149482E-2</v>
      </c>
      <c r="C28" s="161">
        <f t="shared" si="3"/>
        <v>0.12552731462266728</v>
      </c>
      <c r="D28" s="161">
        <f t="shared" si="3"/>
        <v>0.11543042540479551</v>
      </c>
      <c r="E28" s="161">
        <f t="shared" si="3"/>
        <v>7.294702721375397E-2</v>
      </c>
      <c r="F28" s="161">
        <f t="shared" si="3"/>
        <v>0.13136389464348924</v>
      </c>
      <c r="G28" s="161">
        <f t="shared" si="3"/>
        <v>0.16714112870645875</v>
      </c>
      <c r="H28" s="161">
        <f t="shared" si="3"/>
        <v>7.2631312990839525E-2</v>
      </c>
      <c r="I28" s="161">
        <f t="shared" si="3"/>
        <v>0.10664308780562817</v>
      </c>
      <c r="J28" s="161">
        <f t="shared" si="3"/>
        <v>9.8954183862227929E-2</v>
      </c>
      <c r="K28" s="53"/>
      <c r="L28" s="53"/>
      <c r="M28" s="53"/>
    </row>
    <row r="29" spans="1:13" x14ac:dyDescent="0.2">
      <c r="A29" s="108" t="s">
        <v>190</v>
      </c>
      <c r="B29" s="161">
        <f t="shared" si="1"/>
        <v>2.129694675087061E-3</v>
      </c>
      <c r="C29" s="161">
        <f t="shared" si="3"/>
        <v>5.2831729587998998E-3</v>
      </c>
      <c r="D29" s="161">
        <f t="shared" si="3"/>
        <v>6.7833523145497364E-3</v>
      </c>
      <c r="E29" s="161">
        <f t="shared" si="3"/>
        <v>3.9490043437716844E-2</v>
      </c>
      <c r="F29" s="161">
        <f t="shared" si="3"/>
        <v>1.0225931905882037E-2</v>
      </c>
      <c r="G29" s="161">
        <f t="shared" si="3"/>
        <v>7.5795316541431195E-3</v>
      </c>
      <c r="H29" s="161">
        <f t="shared" si="3"/>
        <v>4.2724304124676631E-3</v>
      </c>
      <c r="I29" s="161">
        <f t="shared" si="3"/>
        <v>6.4585575888051671E-3</v>
      </c>
      <c r="J29" s="161">
        <f t="shared" si="3"/>
        <v>8.7153136942384468E-3</v>
      </c>
      <c r="K29" s="53"/>
      <c r="L29" s="53"/>
      <c r="M29" s="53"/>
    </row>
    <row r="30" spans="1:13" x14ac:dyDescent="0.2">
      <c r="A30" s="108" t="s">
        <v>191</v>
      </c>
      <c r="B30" s="161">
        <f t="shared" si="1"/>
        <v>7.3605237620530785E-4</v>
      </c>
      <c r="C30" s="161">
        <f t="shared" si="3"/>
        <v>2.2376005871513536E-2</v>
      </c>
      <c r="D30" s="161">
        <f t="shared" si="3"/>
        <v>3.5845139696805846E-3</v>
      </c>
      <c r="E30" s="161">
        <f t="shared" si="3"/>
        <v>4.331166054459267E-3</v>
      </c>
      <c r="F30" s="161">
        <f t="shared" si="3"/>
        <v>3.6854142053962323E-3</v>
      </c>
      <c r="G30" s="161">
        <f t="shared" si="3"/>
        <v>5.0530211383467355E-3</v>
      </c>
      <c r="H30" s="161">
        <f t="shared" si="3"/>
        <v>1.1309374458619483E-2</v>
      </c>
      <c r="I30" s="161">
        <f t="shared" si="3"/>
        <v>1.1533138551437798E-3</v>
      </c>
      <c r="J30" s="161">
        <f t="shared" si="3"/>
        <v>8.4357699951860942E-3</v>
      </c>
      <c r="K30" s="53"/>
      <c r="L30" s="53"/>
      <c r="M30" s="53"/>
    </row>
    <row r="31" spans="1:13" x14ac:dyDescent="0.2">
      <c r="A31" s="108" t="s">
        <v>192</v>
      </c>
      <c r="B31" s="161">
        <f t="shared" si="1"/>
        <v>6.6506254672796727E-4</v>
      </c>
      <c r="C31" s="161">
        <f t="shared" si="3"/>
        <v>1.1955503255729012E-2</v>
      </c>
      <c r="D31" s="161">
        <f t="shared" si="3"/>
        <v>3.8113819782702161E-3</v>
      </c>
      <c r="E31" s="161">
        <f t="shared" si="3"/>
        <v>6.8789107923764832E-3</v>
      </c>
      <c r="F31" s="161">
        <f t="shared" si="3"/>
        <v>1.2818832164438049E-3</v>
      </c>
      <c r="G31" s="161">
        <f t="shared" si="3"/>
        <v>1.1707351709920594E-2</v>
      </c>
      <c r="H31" s="161">
        <f t="shared" si="3"/>
        <v>1.5079167787835066E-3</v>
      </c>
      <c r="I31" s="161">
        <f t="shared" si="3"/>
        <v>2.8448408426879901E-3</v>
      </c>
      <c r="J31" s="161">
        <f t="shared" si="3"/>
        <v>5.6596856157192519E-3</v>
      </c>
      <c r="K31" s="53"/>
      <c r="L31" s="53"/>
      <c r="M31" s="53"/>
    </row>
    <row r="32" spans="1:13" x14ac:dyDescent="0.2">
      <c r="A32" s="108" t="s">
        <v>193</v>
      </c>
      <c r="B32" s="161">
        <f t="shared" si="1"/>
        <v>1.6402385264239561E-3</v>
      </c>
      <c r="C32" s="161">
        <f t="shared" si="3"/>
        <v>4.5466643730502597E-3</v>
      </c>
      <c r="D32" s="161">
        <f t="shared" si="3"/>
        <v>1.9397211881548731E-3</v>
      </c>
      <c r="E32" s="161">
        <f t="shared" si="3"/>
        <v>5.248354160109465E-3</v>
      </c>
      <c r="F32" s="161">
        <f t="shared" si="3"/>
        <v>1.8936910936818586E-3</v>
      </c>
      <c r="G32" s="161">
        <f t="shared" si="3"/>
        <v>3.2737883200993755E-3</v>
      </c>
      <c r="H32" s="161">
        <f t="shared" si="3"/>
        <v>4.0211112425430698E-3</v>
      </c>
      <c r="I32" s="161">
        <f t="shared" si="3"/>
        <v>1.6915269875442103E-3</v>
      </c>
      <c r="J32" s="161">
        <f t="shared" si="3"/>
        <v>3.0136965689796839E-3</v>
      </c>
      <c r="K32" s="53"/>
      <c r="L32" s="53"/>
      <c r="M32" s="53"/>
    </row>
    <row r="33" spans="1:13" x14ac:dyDescent="0.2">
      <c r="A33" s="108" t="s">
        <v>194</v>
      </c>
      <c r="B33" s="161">
        <f t="shared" si="1"/>
        <v>9.3407660532536627E-4</v>
      </c>
      <c r="C33" s="161">
        <f t="shared" si="3"/>
        <v>1.4110337759757111E-3</v>
      </c>
      <c r="D33" s="161">
        <f t="shared" si="3"/>
        <v>2.189275960170252E-3</v>
      </c>
      <c r="E33" s="161">
        <f t="shared" si="3"/>
        <v>2.9961477914086879E-3</v>
      </c>
      <c r="F33" s="161">
        <f t="shared" si="3"/>
        <v>4.0641524241326037E-3</v>
      </c>
      <c r="G33" s="161">
        <f t="shared" si="3"/>
        <v>2.0639100278887369E-3</v>
      </c>
      <c r="H33" s="161">
        <f t="shared" si="3"/>
        <v>5.3028400898320054E-2</v>
      </c>
      <c r="I33" s="161">
        <f t="shared" si="3"/>
        <v>4.6901430109180381E-3</v>
      </c>
      <c r="J33" s="161">
        <f t="shared" si="3"/>
        <v>2.0707740337272593E-3</v>
      </c>
      <c r="K33" s="53"/>
      <c r="L33" s="53"/>
      <c r="M33" s="53"/>
    </row>
    <row r="34" spans="1:13" x14ac:dyDescent="0.2">
      <c r="A34" s="108" t="s">
        <v>195</v>
      </c>
      <c r="B34" s="161">
        <f t="shared" si="1"/>
        <v>5.9631450857602023E-3</v>
      </c>
      <c r="C34" s="161">
        <f t="shared" si="3"/>
        <v>1.7599638323171036E-2</v>
      </c>
      <c r="D34" s="161">
        <f t="shared" si="3"/>
        <v>2.2250076956562E-2</v>
      </c>
      <c r="E34" s="161">
        <f t="shared" si="3"/>
        <v>2.8962762170451933E-2</v>
      </c>
      <c r="F34" s="161">
        <f t="shared" si="3"/>
        <v>2.0626666124832892E-2</v>
      </c>
      <c r="G34" s="161">
        <f t="shared" si="3"/>
        <v>1.900220636793027E-2</v>
      </c>
      <c r="H34" s="161">
        <f t="shared" si="3"/>
        <v>2.689117807310952E-2</v>
      </c>
      <c r="I34" s="161">
        <f t="shared" si="3"/>
        <v>2.8294633246194065E-2</v>
      </c>
      <c r="J34" s="161">
        <f t="shared" si="3"/>
        <v>1.6786601756826378E-2</v>
      </c>
      <c r="K34" s="53"/>
      <c r="L34" s="53"/>
      <c r="M34" s="53"/>
    </row>
    <row r="35" spans="1:13" x14ac:dyDescent="0.2">
      <c r="A35" s="108" t="s">
        <v>196</v>
      </c>
      <c r="B35" s="161">
        <f t="shared" si="1"/>
        <v>2.1599587514951432E-2</v>
      </c>
      <c r="C35" s="161">
        <f t="shared" si="3"/>
        <v>5.4337561531119599E-2</v>
      </c>
      <c r="D35" s="161">
        <f t="shared" si="3"/>
        <v>9.2210487601765451E-2</v>
      </c>
      <c r="E35" s="161">
        <f t="shared" si="3"/>
        <v>7.1968693326112582E-2</v>
      </c>
      <c r="F35" s="161">
        <f t="shared" si="3"/>
        <v>0.11659310403993649</v>
      </c>
      <c r="G35" s="161">
        <f t="shared" si="3"/>
        <v>6.4159134783340913E-2</v>
      </c>
      <c r="H35" s="161">
        <f t="shared" si="3"/>
        <v>0.10329228288524811</v>
      </c>
      <c r="I35" s="161">
        <f t="shared" si="3"/>
        <v>9.8031677687221278E-2</v>
      </c>
      <c r="J35" s="161">
        <f t="shared" si="3"/>
        <v>5.9668611485062119E-2</v>
      </c>
      <c r="K35" s="53"/>
      <c r="L35" s="53"/>
      <c r="M35" s="53"/>
    </row>
    <row r="36" spans="1:13" x14ac:dyDescent="0.2">
      <c r="A36" s="108" t="s">
        <v>197</v>
      </c>
      <c r="B36" s="161">
        <f t="shared" si="1"/>
        <v>4.4835677055617585E-5</v>
      </c>
      <c r="C36" s="161">
        <f t="shared" si="3"/>
        <v>1.8266871269004058E-3</v>
      </c>
      <c r="D36" s="161">
        <f t="shared" si="3"/>
        <v>5.5582652632721829E-4</v>
      </c>
      <c r="E36" s="161">
        <f t="shared" si="3"/>
        <v>2.600737829484992E-2</v>
      </c>
      <c r="F36" s="161">
        <f t="shared" si="3"/>
        <v>2.7677023676888702E-4</v>
      </c>
      <c r="G36" s="161" t="s">
        <v>232</v>
      </c>
      <c r="H36" s="161" t="s">
        <v>563</v>
      </c>
      <c r="I36" s="161">
        <f t="shared" si="3"/>
        <v>7.7656466246347842E-3</v>
      </c>
      <c r="J36" s="161">
        <f t="shared" si="3"/>
        <v>3.5297773129640254E-3</v>
      </c>
      <c r="K36" s="53"/>
      <c r="L36" s="53"/>
      <c r="M36" s="53"/>
    </row>
    <row r="37" spans="1:13" x14ac:dyDescent="0.2">
      <c r="A37" s="108" t="s">
        <v>169</v>
      </c>
      <c r="B37" s="161">
        <f t="shared" ref="B37:J37" si="4">B19/B$21</f>
        <v>3.222937936948915E-2</v>
      </c>
      <c r="C37" s="161">
        <f t="shared" si="4"/>
        <v>4.909814163760897E-2</v>
      </c>
      <c r="D37" s="161">
        <f t="shared" si="4"/>
        <v>4.5850016439046556E-2</v>
      </c>
      <c r="E37" s="161">
        <f t="shared" si="4"/>
        <v>2.9767849354769088E-2</v>
      </c>
      <c r="F37" s="161">
        <f t="shared" si="4"/>
        <v>2.6045535965408945E-2</v>
      </c>
      <c r="G37" s="161">
        <f t="shared" si="4"/>
        <v>9.013593348138571E-2</v>
      </c>
      <c r="H37" s="161">
        <f t="shared" si="4"/>
        <v>2.2367428490717267E-2</v>
      </c>
      <c r="I37" s="161">
        <f t="shared" si="4"/>
        <v>3.6137167461171765E-2</v>
      </c>
      <c r="J37" s="161">
        <f t="shared" si="4"/>
        <v>4.0831663932896563E-2</v>
      </c>
      <c r="K37" s="53"/>
      <c r="L37" s="53"/>
      <c r="M37" s="53"/>
    </row>
    <row r="38" spans="1:13" x14ac:dyDescent="0.2">
      <c r="A38" s="129" t="s">
        <v>312</v>
      </c>
      <c r="B38" s="161">
        <f t="shared" ref="B38:J38" si="5">B20/B$21</f>
        <v>0.73049648028091396</v>
      </c>
      <c r="C38" s="161">
        <f t="shared" si="5"/>
        <v>0.186763263427244</v>
      </c>
      <c r="D38" s="161">
        <f t="shared" si="5"/>
        <v>9.4808126568388107E-2</v>
      </c>
      <c r="E38" s="161">
        <f t="shared" si="5"/>
        <v>0.23614536442093562</v>
      </c>
      <c r="F38" s="161">
        <f t="shared" si="5"/>
        <v>7.5922446002075747E-2</v>
      </c>
      <c r="G38" s="161">
        <f t="shared" si="5"/>
        <v>0.14821009168541965</v>
      </c>
      <c r="H38" s="161">
        <f t="shared" si="5"/>
        <v>0.2304599122965941</v>
      </c>
      <c r="I38" s="161">
        <f t="shared" si="5"/>
        <v>0.21597724127325849</v>
      </c>
      <c r="J38" s="161">
        <f t="shared" si="5"/>
        <v>0.32225695050028802</v>
      </c>
      <c r="K38" s="53"/>
      <c r="L38" s="53"/>
      <c r="M38" s="53"/>
    </row>
    <row r="39" spans="1:13" x14ac:dyDescent="0.2">
      <c r="A39" s="61" t="s">
        <v>127</v>
      </c>
      <c r="B39" s="263">
        <f>SUM(B23:B38)</f>
        <v>1</v>
      </c>
      <c r="C39" s="263">
        <f t="shared" ref="C39:J39" si="6">SUM(C23:C38)</f>
        <v>1</v>
      </c>
      <c r="D39" s="263">
        <f t="shared" si="6"/>
        <v>1</v>
      </c>
      <c r="E39" s="263">
        <f t="shared" si="6"/>
        <v>1.0000000000000002</v>
      </c>
      <c r="F39" s="263">
        <f t="shared" si="6"/>
        <v>1</v>
      </c>
      <c r="G39" s="263">
        <f t="shared" si="6"/>
        <v>1</v>
      </c>
      <c r="H39" s="263">
        <f t="shared" si="6"/>
        <v>0.99999999999999978</v>
      </c>
      <c r="I39" s="263">
        <f t="shared" si="6"/>
        <v>1.0000000000000002</v>
      </c>
      <c r="J39" s="263">
        <f t="shared" si="6"/>
        <v>1</v>
      </c>
      <c r="K39" s="53"/>
      <c r="L39" s="53"/>
      <c r="M39" s="53"/>
    </row>
    <row r="40" spans="1:13" ht="18" customHeight="1" x14ac:dyDescent="0.2">
      <c r="A40" s="78" t="s">
        <v>107</v>
      </c>
      <c r="B40" s="336" t="s">
        <v>341</v>
      </c>
      <c r="C40" s="336"/>
      <c r="D40" s="336"/>
      <c r="E40" s="336"/>
      <c r="F40" s="336"/>
      <c r="G40" s="336"/>
      <c r="H40" s="336"/>
      <c r="I40" s="336"/>
      <c r="J40" s="336"/>
      <c r="K40" s="53"/>
      <c r="L40" s="53"/>
      <c r="M40" s="53"/>
    </row>
    <row r="41" spans="1:13" x14ac:dyDescent="0.2">
      <c r="A41" s="108" t="s">
        <v>187</v>
      </c>
      <c r="B41" s="161">
        <f t="shared" ref="B41:B53" si="7">B5/SUM(B$5:B$19)</f>
        <v>0.26040121425304508</v>
      </c>
      <c r="C41" s="161">
        <f t="shared" ref="C41:J41" si="8">C5/SUM(C$5:C$19)</f>
        <v>0.32354602660455539</v>
      </c>
      <c r="D41" s="161">
        <f t="shared" si="8"/>
        <v>0.26375643818394112</v>
      </c>
      <c r="E41" s="161">
        <f t="shared" si="8"/>
        <v>0.3158203699960847</v>
      </c>
      <c r="F41" s="161">
        <f t="shared" si="8"/>
        <v>0.27937954182568508</v>
      </c>
      <c r="G41" s="161">
        <f t="shared" si="8"/>
        <v>0.2338638923818662</v>
      </c>
      <c r="H41" s="161">
        <f t="shared" si="8"/>
        <v>9.3076419218472511E-2</v>
      </c>
      <c r="I41" s="161">
        <f t="shared" si="8"/>
        <v>0.39776404824948514</v>
      </c>
      <c r="J41" s="161">
        <f t="shared" si="8"/>
        <v>0.29249476482429593</v>
      </c>
      <c r="K41" s="53"/>
      <c r="L41" s="53"/>
      <c r="M41" s="53"/>
    </row>
    <row r="42" spans="1:13" x14ac:dyDescent="0.2">
      <c r="A42" s="108" t="s">
        <v>188</v>
      </c>
      <c r="B42" s="161">
        <f t="shared" si="7"/>
        <v>0.15842009707679233</v>
      </c>
      <c r="C42" s="161">
        <f t="shared" ref="C42:J53" si="9">C6/SUM(C$5:C$19)</f>
        <v>0.12471081965995937</v>
      </c>
      <c r="D42" s="161">
        <f t="shared" si="9"/>
        <v>0.18242709836872104</v>
      </c>
      <c r="E42" s="161">
        <f t="shared" si="9"/>
        <v>0.13888518287771687</v>
      </c>
      <c r="F42" s="161">
        <f t="shared" si="9"/>
        <v>0.20547945197727177</v>
      </c>
      <c r="G42" s="161">
        <f t="shared" si="9"/>
        <v>0.11839411802766357</v>
      </c>
      <c r="H42" s="161">
        <f t="shared" si="9"/>
        <v>0.23546701417312402</v>
      </c>
      <c r="I42" s="161">
        <f t="shared" si="9"/>
        <v>0.13278415220162793</v>
      </c>
      <c r="J42" s="161">
        <f t="shared" si="9"/>
        <v>0.15342344072519762</v>
      </c>
      <c r="K42" s="53"/>
      <c r="L42" s="53"/>
      <c r="M42" s="53"/>
    </row>
    <row r="43" spans="1:13" x14ac:dyDescent="0.2">
      <c r="A43" s="108" t="s">
        <v>336</v>
      </c>
      <c r="B43" s="161">
        <f t="shared" si="7"/>
        <v>7.059378072523978E-2</v>
      </c>
      <c r="C43" s="161">
        <f t="shared" si="9"/>
        <v>0.10365667750944278</v>
      </c>
      <c r="D43" s="161">
        <f t="shared" si="9"/>
        <v>0.10129826208774789</v>
      </c>
      <c r="E43" s="161">
        <f t="shared" si="9"/>
        <v>0.13154734895890885</v>
      </c>
      <c r="F43" s="161">
        <f t="shared" si="9"/>
        <v>9.4329807565440835E-2</v>
      </c>
      <c r="G43" s="161">
        <f t="shared" si="9"/>
        <v>0.13995070379029256</v>
      </c>
      <c r="H43" s="161">
        <f t="shared" si="9"/>
        <v>6.5643372571578554E-2</v>
      </c>
      <c r="I43" s="161">
        <f t="shared" si="9"/>
        <v>4.7072668431891736E-2</v>
      </c>
      <c r="J43" s="161">
        <f t="shared" si="9"/>
        <v>0.10193222920300071</v>
      </c>
      <c r="K43" s="53"/>
      <c r="L43" s="53"/>
      <c r="M43" s="53"/>
    </row>
    <row r="44" spans="1:13" x14ac:dyDescent="0.2">
      <c r="A44" s="108" t="s">
        <v>334</v>
      </c>
      <c r="B44" s="161">
        <f t="shared" si="7"/>
        <v>4.136917537846508E-2</v>
      </c>
      <c r="C44" s="161">
        <f t="shared" si="9"/>
        <v>4.3417442256108073E-2</v>
      </c>
      <c r="D44" s="161">
        <f t="shared" si="9"/>
        <v>2.3371220396544864E-2</v>
      </c>
      <c r="E44" s="161">
        <f t="shared" si="9"/>
        <v>9.032206402292282E-3</v>
      </c>
      <c r="F44" s="161">
        <f t="shared" si="9"/>
        <v>3.0628812920275684E-2</v>
      </c>
      <c r="G44" s="161">
        <f t="shared" si="9"/>
        <v>1.412039949207893E-2</v>
      </c>
      <c r="H44" s="161">
        <f t="shared" si="9"/>
        <v>0.11528412733264333</v>
      </c>
      <c r="I44" s="161">
        <f t="shared" si="9"/>
        <v>1.1375894871040503E-2</v>
      </c>
      <c r="J44" s="161">
        <f t="shared" si="9"/>
        <v>3.1450282438410498E-2</v>
      </c>
      <c r="K44" s="53"/>
      <c r="L44" s="53"/>
      <c r="M44" s="53"/>
    </row>
    <row r="45" spans="1:13" x14ac:dyDescent="0.2">
      <c r="A45" s="108" t="s">
        <v>335</v>
      </c>
      <c r="B45" s="161">
        <f t="shared" si="7"/>
        <v>2.0642996688329321E-2</v>
      </c>
      <c r="C45" s="161">
        <f t="shared" si="9"/>
        <v>4.3197754751307514E-2</v>
      </c>
      <c r="D45" s="161">
        <f t="shared" si="9"/>
        <v>0.10368551032205826</v>
      </c>
      <c r="E45" s="161">
        <f t="shared" si="9"/>
        <v>2.6896496544777299E-2</v>
      </c>
      <c r="F45" s="161">
        <f t="shared" si="9"/>
        <v>4.815801504180265E-2</v>
      </c>
      <c r="G45" s="161">
        <f t="shared" si="9"/>
        <v>5.9155282663703394E-2</v>
      </c>
      <c r="H45" s="161">
        <f t="shared" si="9"/>
        <v>0.10156760645857579</v>
      </c>
      <c r="I45" s="161">
        <f t="shared" si="9"/>
        <v>3.6383249975482986E-2</v>
      </c>
      <c r="J45" s="161">
        <f t="shared" si="9"/>
        <v>5.5271590941732222E-2</v>
      </c>
      <c r="K45" s="53"/>
      <c r="L45" s="53"/>
      <c r="M45" s="53"/>
    </row>
    <row r="46" spans="1:13" x14ac:dyDescent="0.2">
      <c r="A46" s="108" t="s">
        <v>189</v>
      </c>
      <c r="B46" s="161">
        <f t="shared" si="7"/>
        <v>0.20389291705513105</v>
      </c>
      <c r="C46" s="161">
        <f t="shared" si="9"/>
        <v>0.154355194468563</v>
      </c>
      <c r="D46" s="161">
        <f t="shared" si="9"/>
        <v>0.12752039517013669</v>
      </c>
      <c r="E46" s="161">
        <f t="shared" si="9"/>
        <v>9.5498572393233103E-2</v>
      </c>
      <c r="F46" s="161">
        <f t="shared" si="9"/>
        <v>0.14215678551562819</v>
      </c>
      <c r="G46" s="161">
        <f t="shared" si="9"/>
        <v>0.19622341973642016</v>
      </c>
      <c r="H46" s="161">
        <f t="shared" si="9"/>
        <v>9.4382754259883211E-2</v>
      </c>
      <c r="I46" s="161">
        <f t="shared" si="9"/>
        <v>0.1360203981563205</v>
      </c>
      <c r="J46" s="161">
        <f t="shared" si="9"/>
        <v>0.14600545728247999</v>
      </c>
      <c r="K46" s="53"/>
      <c r="L46" s="53"/>
      <c r="M46" s="53"/>
    </row>
    <row r="47" spans="1:13" x14ac:dyDescent="0.2">
      <c r="A47" s="108" t="s">
        <v>190</v>
      </c>
      <c r="B47" s="161">
        <f t="shared" si="7"/>
        <v>7.9022889100184082E-3</v>
      </c>
      <c r="C47" s="161">
        <f t="shared" si="9"/>
        <v>6.4964760213181072E-3</v>
      </c>
      <c r="D47" s="161">
        <f t="shared" si="9"/>
        <v>7.4938281193729969E-3</v>
      </c>
      <c r="E47" s="161">
        <f t="shared" si="9"/>
        <v>5.1698375055065492E-2</v>
      </c>
      <c r="F47" s="161">
        <f t="shared" si="9"/>
        <v>1.1066097062568631E-2</v>
      </c>
      <c r="G47" s="161">
        <f t="shared" si="9"/>
        <v>8.8983581281687034E-3</v>
      </c>
      <c r="H47" s="161">
        <f t="shared" si="9"/>
        <v>5.5519270285427054E-3</v>
      </c>
      <c r="I47" s="161">
        <f t="shared" si="9"/>
        <v>8.2377169755810525E-3</v>
      </c>
      <c r="J47" s="161">
        <f t="shared" si="9"/>
        <v>1.2859318440331936E-2</v>
      </c>
      <c r="K47" s="53"/>
      <c r="L47" s="53"/>
      <c r="M47" s="53"/>
    </row>
    <row r="48" spans="1:13" x14ac:dyDescent="0.2">
      <c r="A48" s="108" t="s">
        <v>191</v>
      </c>
      <c r="B48" s="161">
        <f t="shared" si="7"/>
        <v>2.7311419790454826E-3</v>
      </c>
      <c r="C48" s="161">
        <f t="shared" si="9"/>
        <v>2.7514750459765629E-2</v>
      </c>
      <c r="D48" s="161">
        <f t="shared" si="9"/>
        <v>3.9599493487403672E-3</v>
      </c>
      <c r="E48" s="161">
        <f t="shared" si="9"/>
        <v>5.6701443608781514E-3</v>
      </c>
      <c r="F48" s="161">
        <f t="shared" si="9"/>
        <v>3.9882087704129114E-3</v>
      </c>
      <c r="G48" s="161">
        <f t="shared" si="9"/>
        <v>5.9322387938887979E-3</v>
      </c>
      <c r="H48" s="161">
        <f t="shared" si="9"/>
        <v>1.4696277217176387E-2</v>
      </c>
      <c r="I48" s="161">
        <f t="shared" si="9"/>
        <v>1.4710208884966167E-3</v>
      </c>
      <c r="J48" s="161">
        <f t="shared" si="9"/>
        <v>1.2446855783195574E-2</v>
      </c>
      <c r="K48" s="53"/>
      <c r="L48" s="53"/>
      <c r="M48" s="53"/>
    </row>
    <row r="49" spans="1:13" x14ac:dyDescent="0.2">
      <c r="A49" s="108" t="s">
        <v>192</v>
      </c>
      <c r="B49" s="161">
        <f t="shared" si="7"/>
        <v>2.4677323228326949E-3</v>
      </c>
      <c r="C49" s="161">
        <f t="shared" si="9"/>
        <v>1.4701135251357913E-2</v>
      </c>
      <c r="D49" s="161">
        <f t="shared" si="9"/>
        <v>4.2105790939341321E-3</v>
      </c>
      <c r="E49" s="161">
        <f t="shared" si="9"/>
        <v>9.0055233966888273E-3</v>
      </c>
      <c r="F49" s="161">
        <f t="shared" si="9"/>
        <v>1.3872030663420749E-3</v>
      </c>
      <c r="G49" s="161">
        <f t="shared" si="9"/>
        <v>1.3744412320035227E-2</v>
      </c>
      <c r="H49" s="161">
        <f t="shared" si="9"/>
        <v>1.959503868451729E-3</v>
      </c>
      <c r="I49" s="161">
        <f t="shared" si="9"/>
        <v>3.6285181916249879E-3</v>
      </c>
      <c r="J49" s="161">
        <f t="shared" si="9"/>
        <v>8.3507837076264354E-3</v>
      </c>
      <c r="K49" s="53"/>
      <c r="L49" s="53"/>
      <c r="M49" s="53"/>
    </row>
    <row r="50" spans="1:13" x14ac:dyDescent="0.2">
      <c r="A50" s="108" t="s">
        <v>193</v>
      </c>
      <c r="B50" s="161">
        <f t="shared" si="7"/>
        <v>6.0861488122071292E-3</v>
      </c>
      <c r="C50" s="161">
        <f t="shared" si="9"/>
        <v>5.590825117187133E-3</v>
      </c>
      <c r="D50" s="161">
        <f t="shared" si="9"/>
        <v>2.1428840062398336E-3</v>
      </c>
      <c r="E50" s="161">
        <f t="shared" si="9"/>
        <v>6.8708808137699943E-3</v>
      </c>
      <c r="F50" s="161">
        <f t="shared" si="9"/>
        <v>2.0492772338090055E-3</v>
      </c>
      <c r="G50" s="161">
        <f t="shared" si="9"/>
        <v>3.8434222901010361E-3</v>
      </c>
      <c r="H50" s="161">
        <f t="shared" si="9"/>
        <v>5.2253434314819937E-3</v>
      </c>
      <c r="I50" s="161">
        <f t="shared" si="9"/>
        <v>2.1574973031283709E-3</v>
      </c>
      <c r="J50" s="161">
        <f t="shared" si="9"/>
        <v>4.4466654010015989E-3</v>
      </c>
      <c r="K50" s="53"/>
      <c r="L50" s="53"/>
      <c r="M50" s="53"/>
    </row>
    <row r="51" spans="1:13" x14ac:dyDescent="0.2">
      <c r="A51" s="108" t="s">
        <v>194</v>
      </c>
      <c r="B51" s="161">
        <f t="shared" si="7"/>
        <v>3.4659161642823463E-3</v>
      </c>
      <c r="C51" s="161">
        <f t="shared" si="9"/>
        <v>1.7350836632421037E-3</v>
      </c>
      <c r="D51" s="161">
        <f t="shared" si="9"/>
        <v>2.4185766845990736E-3</v>
      </c>
      <c r="E51" s="161">
        <f t="shared" si="9"/>
        <v>3.9224057194303238E-3</v>
      </c>
      <c r="F51" s="161">
        <f t="shared" si="9"/>
        <v>4.3980642171747124E-3</v>
      </c>
      <c r="G51" s="161">
        <f t="shared" si="9"/>
        <v>2.4230270959332617E-3</v>
      </c>
      <c r="H51" s="161">
        <f t="shared" si="9"/>
        <v>6.8909211808024895E-2</v>
      </c>
      <c r="I51" s="161">
        <f t="shared" si="9"/>
        <v>5.9821516132195747E-3</v>
      </c>
      <c r="J51" s="161">
        <f t="shared" si="9"/>
        <v>3.0553969314120414E-3</v>
      </c>
      <c r="K51" s="53"/>
      <c r="L51" s="53"/>
      <c r="M51" s="53"/>
    </row>
    <row r="52" spans="1:13" x14ac:dyDescent="0.2">
      <c r="A52" s="108" t="s">
        <v>195</v>
      </c>
      <c r="B52" s="161">
        <f t="shared" si="7"/>
        <v>2.2126408931415143E-2</v>
      </c>
      <c r="C52" s="161">
        <f t="shared" si="9"/>
        <v>2.1641469859492123E-2</v>
      </c>
      <c r="D52" s="161">
        <f t="shared" si="9"/>
        <v>2.4580508961278266E-2</v>
      </c>
      <c r="E52" s="161">
        <f t="shared" si="9"/>
        <v>3.7916588865754261E-2</v>
      </c>
      <c r="F52" s="161">
        <f t="shared" si="9"/>
        <v>2.2321358240543546E-2</v>
      </c>
      <c r="G52" s="161">
        <f t="shared" si="9"/>
        <v>2.2308560106716405E-2</v>
      </c>
      <c r="H52" s="161">
        <f t="shared" si="9"/>
        <v>3.4944479829975859E-2</v>
      </c>
      <c r="I52" s="161">
        <f t="shared" si="9"/>
        <v>3.6089045797783659E-2</v>
      </c>
      <c r="J52" s="161">
        <f t="shared" si="9"/>
        <v>2.4768386439695256E-2</v>
      </c>
      <c r="K52" s="53"/>
      <c r="L52" s="53"/>
      <c r="M52" s="53"/>
    </row>
    <row r="53" spans="1:13" x14ac:dyDescent="0.2">
      <c r="A53" s="108" t="s">
        <v>196</v>
      </c>
      <c r="B53" s="161">
        <f t="shared" si="7"/>
        <v>8.0145845729456586E-2</v>
      </c>
      <c r="C53" s="161">
        <f t="shared" si="9"/>
        <v>6.6816412844451362E-2</v>
      </c>
      <c r="D53" s="161">
        <f t="shared" si="9"/>
        <v>0.10186844392691295</v>
      </c>
      <c r="E53" s="161">
        <f t="shared" si="9"/>
        <v>9.4217786963555455E-2</v>
      </c>
      <c r="F53" s="161">
        <f t="shared" si="9"/>
        <v>0.12617242301309958</v>
      </c>
      <c r="G53" s="161">
        <f t="shared" si="9"/>
        <v>7.5322722372106188E-2</v>
      </c>
      <c r="H53" s="161">
        <f t="shared" si="9"/>
        <v>0.13422599359769644</v>
      </c>
      <c r="I53" s="161">
        <f t="shared" si="9"/>
        <v>0.12503677552221243</v>
      </c>
      <c r="J53" s="161">
        <f t="shared" si="9"/>
        <v>8.8040167330535588E-2</v>
      </c>
      <c r="K53" s="53"/>
      <c r="L53" s="53"/>
      <c r="M53" s="53"/>
    </row>
    <row r="54" spans="1:13" x14ac:dyDescent="0.2">
      <c r="A54" s="108" t="s">
        <v>197</v>
      </c>
      <c r="B54" s="161">
        <f t="shared" ref="B54:J54" si="10">B18/SUM(B$5:B$19)</f>
        <v>1.6636397588555262E-4</v>
      </c>
      <c r="C54" s="161">
        <f t="shared" si="10"/>
        <v>2.2461935679377438E-3</v>
      </c>
      <c r="D54" s="161">
        <f t="shared" si="10"/>
        <v>6.1404277108682143E-4</v>
      </c>
      <c r="E54" s="161">
        <f t="shared" si="10"/>
        <v>3.4047549210896907E-2</v>
      </c>
      <c r="F54" s="161">
        <f t="shared" si="10"/>
        <v>2.9950974955670083E-4</v>
      </c>
      <c r="G54" s="161" t="s">
        <v>232</v>
      </c>
      <c r="H54" s="161" t="s">
        <v>563</v>
      </c>
      <c r="I54" s="161">
        <f t="shared" si="10"/>
        <v>9.9048739825438846E-3</v>
      </c>
      <c r="J54" s="161">
        <f t="shared" si="10"/>
        <v>5.2081350233980153E-3</v>
      </c>
      <c r="K54" s="53"/>
      <c r="L54" s="53"/>
      <c r="M54" s="53"/>
    </row>
    <row r="55" spans="1:13" x14ac:dyDescent="0.2">
      <c r="A55" s="108" t="s">
        <v>169</v>
      </c>
      <c r="B55" s="161">
        <f t="shared" ref="B55:J55" si="11">B19/SUM(B$5:B$19)</f>
        <v>0.11958797199785397</v>
      </c>
      <c r="C55" s="161">
        <f t="shared" si="11"/>
        <v>6.0373737965311924E-2</v>
      </c>
      <c r="D55" s="161">
        <f t="shared" si="11"/>
        <v>5.065226255868565E-2</v>
      </c>
      <c r="E55" s="161">
        <f t="shared" si="11"/>
        <v>3.8970568440947692E-2</v>
      </c>
      <c r="F55" s="161">
        <f t="shared" si="11"/>
        <v>2.8185443800388479E-2</v>
      </c>
      <c r="G55" s="161">
        <f t="shared" si="11"/>
        <v>0.10581944280102576</v>
      </c>
      <c r="H55" s="161">
        <f t="shared" si="11"/>
        <v>2.9065969204372443E-2</v>
      </c>
      <c r="I55" s="161">
        <f t="shared" si="11"/>
        <v>4.6091987839560658E-2</v>
      </c>
      <c r="J55" s="161">
        <f t="shared" si="11"/>
        <v>6.0246525527686591E-2</v>
      </c>
      <c r="K55" s="53"/>
      <c r="L55" s="53"/>
      <c r="M55" s="53"/>
    </row>
    <row r="56" spans="1:13" x14ac:dyDescent="0.2">
      <c r="A56" s="61" t="s">
        <v>394</v>
      </c>
      <c r="B56" s="263">
        <f t="shared" ref="B56:J56" si="12">SUM(B41:B55)</f>
        <v>1</v>
      </c>
      <c r="C56" s="263">
        <f t="shared" si="12"/>
        <v>1.0000000000000002</v>
      </c>
      <c r="D56" s="263">
        <f t="shared" si="12"/>
        <v>1.0000000000000002</v>
      </c>
      <c r="E56" s="263">
        <f t="shared" si="12"/>
        <v>1.0000000000000002</v>
      </c>
      <c r="F56" s="263">
        <f t="shared" si="12"/>
        <v>0.99999999999999989</v>
      </c>
      <c r="G56" s="263">
        <f t="shared" si="12"/>
        <v>1.0000000000000002</v>
      </c>
      <c r="H56" s="263">
        <f t="shared" si="12"/>
        <v>0.99999999999999978</v>
      </c>
      <c r="I56" s="263">
        <f t="shared" si="12"/>
        <v>1</v>
      </c>
      <c r="J56" s="263">
        <f t="shared" si="12"/>
        <v>0.99999999999999989</v>
      </c>
      <c r="K56" s="53"/>
      <c r="L56" s="53"/>
      <c r="M56" s="53"/>
    </row>
    <row r="57" spans="1:13" x14ac:dyDescent="0.2">
      <c r="A57" s="125"/>
      <c r="B57" s="126"/>
      <c r="C57" s="126"/>
      <c r="D57" s="126"/>
      <c r="E57" s="126"/>
      <c r="F57" s="126"/>
      <c r="G57" s="126"/>
      <c r="H57" s="126"/>
      <c r="I57" s="126"/>
      <c r="J57" s="126"/>
      <c r="K57" s="53"/>
      <c r="L57" s="53"/>
      <c r="M57" s="53"/>
    </row>
    <row r="58" spans="1:13" x14ac:dyDescent="0.2">
      <c r="A58" s="31" t="s">
        <v>262</v>
      </c>
      <c r="B58" s="53"/>
      <c r="C58" s="53"/>
      <c r="D58" s="53"/>
      <c r="E58" s="53"/>
      <c r="F58" s="53"/>
      <c r="G58" s="53"/>
      <c r="H58" s="53"/>
      <c r="I58" s="53"/>
      <c r="J58" s="53"/>
      <c r="K58" s="53"/>
      <c r="L58" s="53"/>
      <c r="M58" s="53"/>
    </row>
    <row r="59" spans="1:13" x14ac:dyDescent="0.2">
      <c r="A59" s="31" t="s">
        <v>493</v>
      </c>
      <c r="B59" s="53"/>
      <c r="C59" s="53"/>
      <c r="D59" s="53"/>
      <c r="E59" s="53"/>
      <c r="F59" s="53"/>
      <c r="G59" s="53"/>
      <c r="H59" s="53"/>
      <c r="I59" s="53"/>
      <c r="J59" s="53"/>
      <c r="K59" s="53"/>
      <c r="L59" s="53"/>
      <c r="M59" s="53"/>
    </row>
    <row r="60" spans="1:13" x14ac:dyDescent="0.2">
      <c r="A60" s="31" t="s">
        <v>314</v>
      </c>
    </row>
    <row r="61" spans="1:13" x14ac:dyDescent="0.2">
      <c r="A61" s="31" t="s">
        <v>589</v>
      </c>
    </row>
    <row r="62" spans="1:13" x14ac:dyDescent="0.2">
      <c r="A62" s="31" t="s">
        <v>85</v>
      </c>
    </row>
    <row r="63" spans="1:13" x14ac:dyDescent="0.2">
      <c r="A63" s="31"/>
    </row>
    <row r="64" spans="1:13" x14ac:dyDescent="0.2">
      <c r="A64" s="167" t="s">
        <v>599</v>
      </c>
    </row>
    <row r="65" spans="1:1" x14ac:dyDescent="0.2">
      <c r="A65" s="31" t="s">
        <v>597</v>
      </c>
    </row>
    <row r="66" spans="1:1" x14ac:dyDescent="0.2">
      <c r="A66" s="31" t="s">
        <v>598</v>
      </c>
    </row>
  </sheetData>
  <mergeCells count="4">
    <mergeCell ref="A1:J1"/>
    <mergeCell ref="B22:J22"/>
    <mergeCell ref="B4:J4"/>
    <mergeCell ref="B40:J40"/>
  </mergeCells>
  <phoneticPr fontId="2" type="noConversion"/>
  <pageMargins left="0.41" right="0.39" top="0.83" bottom="1" header="0.5" footer="0.5"/>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workbookViewId="0">
      <selection activeCell="A2" sqref="A2"/>
    </sheetView>
  </sheetViews>
  <sheetFormatPr defaultRowHeight="12.75" x14ac:dyDescent="0.2"/>
  <cols>
    <col min="1" max="1" width="63.42578125" customWidth="1"/>
    <col min="2" max="10" width="9.140625" style="1"/>
  </cols>
  <sheetData>
    <row r="1" spans="1:14" ht="15" x14ac:dyDescent="0.25">
      <c r="A1" s="324" t="s">
        <v>507</v>
      </c>
      <c r="B1" s="324"/>
      <c r="C1" s="324"/>
      <c r="D1" s="324"/>
      <c r="E1" s="324"/>
      <c r="F1" s="324"/>
      <c r="G1" s="324"/>
      <c r="H1" s="324"/>
      <c r="I1" s="324"/>
      <c r="J1" s="324"/>
    </row>
    <row r="2" spans="1:14" x14ac:dyDescent="0.2">
      <c r="A2" s="53"/>
      <c r="B2" s="79"/>
      <c r="C2" s="79"/>
      <c r="D2" s="79"/>
      <c r="E2" s="79"/>
      <c r="F2" s="79"/>
      <c r="G2" s="79"/>
      <c r="H2" s="79"/>
      <c r="I2" s="79"/>
      <c r="J2" s="79"/>
    </row>
    <row r="3" spans="1:14" x14ac:dyDescent="0.2">
      <c r="A3" s="50"/>
      <c r="B3" s="40" t="s">
        <v>128</v>
      </c>
      <c r="C3" s="40" t="s">
        <v>264</v>
      </c>
      <c r="D3" s="40" t="s">
        <v>265</v>
      </c>
      <c r="E3" s="40" t="s">
        <v>131</v>
      </c>
      <c r="F3" s="40" t="s">
        <v>132</v>
      </c>
      <c r="G3" s="40" t="s">
        <v>266</v>
      </c>
      <c r="H3" s="40" t="s">
        <v>134</v>
      </c>
      <c r="I3" s="40" t="s">
        <v>135</v>
      </c>
      <c r="J3" s="41" t="s">
        <v>267</v>
      </c>
    </row>
    <row r="4" spans="1:14" s="28" customFormat="1" ht="18" customHeight="1" x14ac:dyDescent="0.2">
      <c r="A4" s="198" t="s">
        <v>277</v>
      </c>
      <c r="B4" s="327" t="s">
        <v>72</v>
      </c>
      <c r="C4" s="327"/>
      <c r="D4" s="327"/>
      <c r="E4" s="327"/>
      <c r="F4" s="327"/>
      <c r="G4" s="327"/>
      <c r="H4" s="327"/>
      <c r="I4" s="327"/>
      <c r="J4" s="327"/>
    </row>
    <row r="5" spans="1:14" s="28" customFormat="1" ht="12.75" customHeight="1" x14ac:dyDescent="0.2">
      <c r="A5" s="33" t="s">
        <v>283</v>
      </c>
      <c r="B5" s="273">
        <v>22749</v>
      </c>
      <c r="C5" s="273">
        <v>13385</v>
      </c>
      <c r="D5" s="273">
        <v>8263</v>
      </c>
      <c r="E5" s="273">
        <v>10462</v>
      </c>
      <c r="F5" s="273">
        <v>2938</v>
      </c>
      <c r="G5" s="273">
        <v>2766</v>
      </c>
      <c r="H5" s="273">
        <v>85</v>
      </c>
      <c r="I5" s="273">
        <v>1458</v>
      </c>
      <c r="J5" s="273">
        <v>62095</v>
      </c>
      <c r="L5" s="296"/>
    </row>
    <row r="6" spans="1:14" s="28" customFormat="1" ht="12.75" customHeight="1" x14ac:dyDescent="0.2">
      <c r="A6" s="33" t="s">
        <v>290</v>
      </c>
      <c r="B6" s="273">
        <v>2089</v>
      </c>
      <c r="C6" s="273">
        <v>6245</v>
      </c>
      <c r="D6" s="273">
        <v>4720</v>
      </c>
      <c r="E6" s="273">
        <v>773</v>
      </c>
      <c r="F6" s="273">
        <v>1145</v>
      </c>
      <c r="G6" s="273">
        <v>433</v>
      </c>
      <c r="H6" s="273">
        <v>44</v>
      </c>
      <c r="I6" s="273">
        <v>60</v>
      </c>
      <c r="J6" s="273">
        <v>15508</v>
      </c>
      <c r="L6" s="296"/>
    </row>
    <row r="7" spans="1:14" s="28" customFormat="1" ht="12.75" customHeight="1" x14ac:dyDescent="0.2">
      <c r="A7" s="33" t="s">
        <v>291</v>
      </c>
      <c r="B7" s="273">
        <v>728</v>
      </c>
      <c r="C7" s="273">
        <v>1100</v>
      </c>
      <c r="D7" s="273">
        <v>989</v>
      </c>
      <c r="E7" s="273">
        <v>1346</v>
      </c>
      <c r="F7" s="273">
        <v>298</v>
      </c>
      <c r="G7" s="273">
        <v>239</v>
      </c>
      <c r="H7" s="316" t="s">
        <v>562</v>
      </c>
      <c r="I7" s="319">
        <v>8</v>
      </c>
      <c r="J7" s="319">
        <v>4708</v>
      </c>
      <c r="L7" s="296"/>
    </row>
    <row r="8" spans="1:14" s="28" customFormat="1" ht="12.75" customHeight="1" x14ac:dyDescent="0.2">
      <c r="A8" s="33" t="s">
        <v>292</v>
      </c>
      <c r="B8" s="273">
        <v>2675</v>
      </c>
      <c r="C8" s="273">
        <v>2488</v>
      </c>
      <c r="D8" s="273">
        <v>2475</v>
      </c>
      <c r="E8" s="273">
        <v>1572</v>
      </c>
      <c r="F8" s="273">
        <v>1225</v>
      </c>
      <c r="G8" s="273">
        <v>332</v>
      </c>
      <c r="H8" s="319">
        <v>19</v>
      </c>
      <c r="I8" s="319">
        <v>96</v>
      </c>
      <c r="J8" s="319">
        <v>10882</v>
      </c>
      <c r="L8" s="296"/>
    </row>
    <row r="9" spans="1:14" s="28" customFormat="1" ht="12.75" customHeight="1" x14ac:dyDescent="0.2">
      <c r="A9" s="33" t="s">
        <v>278</v>
      </c>
      <c r="B9" s="273">
        <v>3092</v>
      </c>
      <c r="C9" s="273">
        <v>2907</v>
      </c>
      <c r="D9" s="273">
        <v>1019</v>
      </c>
      <c r="E9" s="273">
        <v>286</v>
      </c>
      <c r="F9" s="273">
        <v>425</v>
      </c>
      <c r="G9" s="273">
        <v>319</v>
      </c>
      <c r="H9" s="319">
        <v>20</v>
      </c>
      <c r="I9" s="319">
        <v>7</v>
      </c>
      <c r="J9" s="319">
        <v>8075</v>
      </c>
      <c r="L9" s="296"/>
    </row>
    <row r="10" spans="1:14" s="28" customFormat="1" ht="12.75" customHeight="1" x14ac:dyDescent="0.2">
      <c r="A10" s="33" t="s">
        <v>279</v>
      </c>
      <c r="B10" s="273">
        <v>1416</v>
      </c>
      <c r="C10" s="273">
        <v>867</v>
      </c>
      <c r="D10" s="273">
        <v>2539</v>
      </c>
      <c r="E10" s="273">
        <v>2693</v>
      </c>
      <c r="F10" s="273">
        <v>1121</v>
      </c>
      <c r="G10" s="273">
        <v>457</v>
      </c>
      <c r="H10" s="319">
        <v>75</v>
      </c>
      <c r="I10" s="319">
        <v>77</v>
      </c>
      <c r="J10" s="319">
        <v>9244</v>
      </c>
      <c r="L10" s="296"/>
    </row>
    <row r="11" spans="1:14" s="28" customFormat="1" ht="12.75" customHeight="1" x14ac:dyDescent="0.2">
      <c r="A11" s="33" t="s">
        <v>280</v>
      </c>
      <c r="B11" s="273">
        <v>1013</v>
      </c>
      <c r="C11" s="273">
        <v>1000</v>
      </c>
      <c r="D11" s="273">
        <v>1414</v>
      </c>
      <c r="E11" s="273">
        <v>1153</v>
      </c>
      <c r="F11" s="273">
        <v>539</v>
      </c>
      <c r="G11" s="273">
        <v>119</v>
      </c>
      <c r="H11" s="319">
        <v>46</v>
      </c>
      <c r="I11" s="319">
        <v>65</v>
      </c>
      <c r="J11" s="319">
        <v>5345</v>
      </c>
      <c r="L11" s="296"/>
    </row>
    <row r="12" spans="1:14" s="28" customFormat="1" ht="12.75" customHeight="1" x14ac:dyDescent="0.2">
      <c r="A12" s="33" t="s">
        <v>281</v>
      </c>
      <c r="B12" s="273">
        <v>1965</v>
      </c>
      <c r="C12" s="273">
        <v>2213</v>
      </c>
      <c r="D12" s="273">
        <v>1989</v>
      </c>
      <c r="E12" s="273">
        <v>599</v>
      </c>
      <c r="F12" s="273">
        <v>1528</v>
      </c>
      <c r="G12" s="273">
        <v>210</v>
      </c>
      <c r="H12" s="319">
        <v>36</v>
      </c>
      <c r="I12" s="319">
        <v>79</v>
      </c>
      <c r="J12" s="319">
        <v>8619</v>
      </c>
      <c r="L12" s="296"/>
    </row>
    <row r="13" spans="1:14" s="28" customFormat="1" ht="12.75" customHeight="1" x14ac:dyDescent="0.2">
      <c r="A13" s="33" t="s">
        <v>363</v>
      </c>
      <c r="B13" s="273">
        <v>5164</v>
      </c>
      <c r="C13" s="273">
        <v>4124</v>
      </c>
      <c r="D13" s="273">
        <v>3870</v>
      </c>
      <c r="E13" s="273">
        <v>2475</v>
      </c>
      <c r="F13" s="273">
        <v>1484</v>
      </c>
      <c r="G13" s="273">
        <v>558</v>
      </c>
      <c r="H13" s="319">
        <v>127</v>
      </c>
      <c r="I13" s="319">
        <v>173</v>
      </c>
      <c r="J13" s="319">
        <v>17972</v>
      </c>
      <c r="L13" s="296"/>
    </row>
    <row r="14" spans="1:14" s="28" customFormat="1" ht="12.75" customHeight="1" x14ac:dyDescent="0.2">
      <c r="A14" s="33" t="s">
        <v>293</v>
      </c>
      <c r="B14" s="273">
        <v>5951</v>
      </c>
      <c r="C14" s="273">
        <v>5615</v>
      </c>
      <c r="D14" s="273">
        <v>8620</v>
      </c>
      <c r="E14" s="273">
        <v>1498</v>
      </c>
      <c r="F14" s="273">
        <v>2049</v>
      </c>
      <c r="G14" s="273">
        <v>1152</v>
      </c>
      <c r="H14" s="319">
        <v>24</v>
      </c>
      <c r="I14" s="319">
        <v>168</v>
      </c>
      <c r="J14" s="319">
        <v>25073</v>
      </c>
      <c r="L14" s="296"/>
    </row>
    <row r="15" spans="1:14" s="28" customFormat="1" ht="12.75" customHeight="1" x14ac:dyDescent="0.2">
      <c r="A15" s="33" t="s">
        <v>312</v>
      </c>
      <c r="B15" s="273">
        <v>221475</v>
      </c>
      <c r="C15" s="273">
        <v>78973</v>
      </c>
      <c r="D15" s="273">
        <v>26066</v>
      </c>
      <c r="E15" s="273">
        <v>1399</v>
      </c>
      <c r="F15" s="273">
        <v>1149</v>
      </c>
      <c r="G15" s="273">
        <v>921</v>
      </c>
      <c r="H15" s="273">
        <v>6</v>
      </c>
      <c r="I15" s="273">
        <v>510</v>
      </c>
      <c r="J15" s="273">
        <v>330172</v>
      </c>
      <c r="L15" s="296"/>
    </row>
    <row r="16" spans="1:14" x14ac:dyDescent="0.2">
      <c r="A16" s="39" t="s">
        <v>127</v>
      </c>
      <c r="B16" s="272">
        <f>SUM(B5:B15)</f>
        <v>268317</v>
      </c>
      <c r="C16" s="272">
        <f t="shared" ref="C16:J16" si="0">SUM(C5:C15)</f>
        <v>118917</v>
      </c>
      <c r="D16" s="272">
        <f t="shared" si="0"/>
        <v>61964</v>
      </c>
      <c r="E16" s="272">
        <f t="shared" si="0"/>
        <v>24256</v>
      </c>
      <c r="F16" s="272">
        <f t="shared" si="0"/>
        <v>13901</v>
      </c>
      <c r="G16" s="272">
        <f t="shared" si="0"/>
        <v>7506</v>
      </c>
      <c r="H16" s="272">
        <f t="shared" si="0"/>
        <v>482</v>
      </c>
      <c r="I16" s="272">
        <f t="shared" si="0"/>
        <v>2701</v>
      </c>
      <c r="J16" s="272">
        <f t="shared" si="0"/>
        <v>497693</v>
      </c>
      <c r="L16" s="296"/>
      <c r="N16" s="312"/>
    </row>
    <row r="17" spans="1:12" ht="18" customHeight="1" x14ac:dyDescent="0.2">
      <c r="A17" s="39" t="s">
        <v>277</v>
      </c>
      <c r="B17" s="327" t="s">
        <v>73</v>
      </c>
      <c r="C17" s="327"/>
      <c r="D17" s="327"/>
      <c r="E17" s="327"/>
      <c r="F17" s="327"/>
      <c r="G17" s="327"/>
      <c r="H17" s="327"/>
      <c r="I17" s="327"/>
      <c r="J17" s="327"/>
    </row>
    <row r="18" spans="1:12" x14ac:dyDescent="0.2">
      <c r="A18" s="33" t="s">
        <v>283</v>
      </c>
      <c r="B18" s="84">
        <f t="shared" ref="B18:B26" si="1">B5/B$16</f>
        <v>8.478404275539754E-2</v>
      </c>
      <c r="C18" s="84">
        <f t="shared" ref="C18:J18" si="2">C5/C$16</f>
        <v>0.11255749808690095</v>
      </c>
      <c r="D18" s="84">
        <f t="shared" si="2"/>
        <v>0.13335162352333613</v>
      </c>
      <c r="E18" s="84">
        <f t="shared" si="2"/>
        <v>0.43131596306068604</v>
      </c>
      <c r="F18" s="84">
        <f t="shared" si="2"/>
        <v>0.21135170131645206</v>
      </c>
      <c r="G18" s="84">
        <f t="shared" si="2"/>
        <v>0.36850519584332536</v>
      </c>
      <c r="H18" s="84">
        <f t="shared" si="2"/>
        <v>0.17634854771784234</v>
      </c>
      <c r="I18" s="84">
        <f t="shared" si="2"/>
        <v>0.53980007404664943</v>
      </c>
      <c r="J18" s="84">
        <f t="shared" si="2"/>
        <v>0.12476566879582393</v>
      </c>
      <c r="L18" s="312"/>
    </row>
    <row r="19" spans="1:12" x14ac:dyDescent="0.2">
      <c r="A19" s="33" t="s">
        <v>290</v>
      </c>
      <c r="B19" s="84">
        <f t="shared" si="1"/>
        <v>7.7855670717844935E-3</v>
      </c>
      <c r="C19" s="84">
        <f t="shared" ref="C19:J26" si="3">C6/C$16</f>
        <v>5.2515620138415868E-2</v>
      </c>
      <c r="D19" s="84">
        <f t="shared" si="3"/>
        <v>7.6173261894002975E-2</v>
      </c>
      <c r="E19" s="84">
        <f t="shared" si="3"/>
        <v>3.1868403693931395E-2</v>
      </c>
      <c r="F19" s="84">
        <f t="shared" si="3"/>
        <v>8.2368174951442344E-2</v>
      </c>
      <c r="G19" s="84">
        <f t="shared" si="3"/>
        <v>5.7687183586464165E-2</v>
      </c>
      <c r="H19" s="84">
        <f t="shared" si="3"/>
        <v>9.1286307053941904E-2</v>
      </c>
      <c r="I19" s="84">
        <f t="shared" si="3"/>
        <v>2.2213994816734542E-2</v>
      </c>
      <c r="J19" s="84">
        <f t="shared" si="3"/>
        <v>3.1159771184244102E-2</v>
      </c>
    </row>
    <row r="20" spans="1:12" x14ac:dyDescent="0.2">
      <c r="A20" s="33" t="s">
        <v>291</v>
      </c>
      <c r="B20" s="84">
        <f t="shared" si="1"/>
        <v>2.7132086300905274E-3</v>
      </c>
      <c r="C20" s="84">
        <f t="shared" si="3"/>
        <v>9.2501492637722116E-3</v>
      </c>
      <c r="D20" s="84">
        <f t="shared" si="3"/>
        <v>1.5960880511264604E-2</v>
      </c>
      <c r="E20" s="84">
        <f t="shared" si="3"/>
        <v>5.549142480211082E-2</v>
      </c>
      <c r="F20" s="84">
        <f t="shared" si="3"/>
        <v>2.1437306668584993E-2</v>
      </c>
      <c r="G20" s="84">
        <f t="shared" si="3"/>
        <v>3.1841193711697309E-2</v>
      </c>
      <c r="H20" s="84" t="s">
        <v>563</v>
      </c>
      <c r="I20" s="84">
        <f t="shared" si="3"/>
        <v>2.9618659755646058E-3</v>
      </c>
      <c r="J20" s="84">
        <f t="shared" si="3"/>
        <v>9.4596468103831082E-3</v>
      </c>
    </row>
    <row r="21" spans="1:12" x14ac:dyDescent="0.2">
      <c r="A21" s="33" t="s">
        <v>292</v>
      </c>
      <c r="B21" s="84">
        <f t="shared" si="1"/>
        <v>9.96955094161011E-3</v>
      </c>
      <c r="C21" s="84">
        <f t="shared" si="3"/>
        <v>2.0922155789332056E-2</v>
      </c>
      <c r="D21" s="84">
        <f t="shared" si="3"/>
        <v>3.9942547285520623E-2</v>
      </c>
      <c r="E21" s="84">
        <f t="shared" si="3"/>
        <v>6.4808707124010559E-2</v>
      </c>
      <c r="F21" s="84">
        <f t="shared" si="3"/>
        <v>8.8123156607438316E-2</v>
      </c>
      <c r="G21" s="84">
        <f t="shared" si="3"/>
        <v>4.4231281641353586E-2</v>
      </c>
      <c r="H21" s="84">
        <f t="shared" si="3"/>
        <v>3.9419087136929459E-2</v>
      </c>
      <c r="I21" s="84">
        <f t="shared" si="3"/>
        <v>3.554239170677527E-2</v>
      </c>
      <c r="J21" s="84">
        <f t="shared" si="3"/>
        <v>2.1864884577440308E-2</v>
      </c>
    </row>
    <row r="22" spans="1:12" x14ac:dyDescent="0.2">
      <c r="A22" s="33" t="s">
        <v>278</v>
      </c>
      <c r="B22" s="84">
        <f t="shared" si="1"/>
        <v>1.1523682808021855E-2</v>
      </c>
      <c r="C22" s="84">
        <f t="shared" si="3"/>
        <v>2.4445621736168925E-2</v>
      </c>
      <c r="D22" s="84">
        <f t="shared" si="3"/>
        <v>1.6445032599573948E-2</v>
      </c>
      <c r="E22" s="84">
        <f t="shared" si="3"/>
        <v>1.179089709762533E-2</v>
      </c>
      <c r="F22" s="84">
        <f t="shared" si="3"/>
        <v>3.0573340047478598E-2</v>
      </c>
      <c r="G22" s="84">
        <f t="shared" si="3"/>
        <v>4.2499333866240344E-2</v>
      </c>
      <c r="H22" s="84">
        <f t="shared" si="3"/>
        <v>4.1493775933609957E-2</v>
      </c>
      <c r="I22" s="84">
        <f t="shared" si="3"/>
        <v>2.5916327286190301E-3</v>
      </c>
      <c r="J22" s="84">
        <f t="shared" si="3"/>
        <v>1.6224861511011809E-2</v>
      </c>
    </row>
    <row r="23" spans="1:12" x14ac:dyDescent="0.2">
      <c r="A23" s="33" t="s">
        <v>279</v>
      </c>
      <c r="B23" s="84">
        <f t="shared" si="1"/>
        <v>5.2773398629233333E-3</v>
      </c>
      <c r="C23" s="84">
        <f t="shared" si="3"/>
        <v>7.2907994651731879E-3</v>
      </c>
      <c r="D23" s="84">
        <f t="shared" si="3"/>
        <v>4.0975405073913888E-2</v>
      </c>
      <c r="E23" s="84">
        <f t="shared" si="3"/>
        <v>0.11102407651715039</v>
      </c>
      <c r="F23" s="84">
        <f t="shared" si="3"/>
        <v>8.0641680454643552E-2</v>
      </c>
      <c r="G23" s="84">
        <f t="shared" si="3"/>
        <v>6.0884625632827073E-2</v>
      </c>
      <c r="H23" s="84">
        <f t="shared" si="3"/>
        <v>0.15560165975103735</v>
      </c>
      <c r="I23" s="84">
        <f t="shared" si="3"/>
        <v>2.850796001480933E-2</v>
      </c>
      <c r="J23" s="84">
        <f t="shared" si="3"/>
        <v>1.8573699047404725E-2</v>
      </c>
    </row>
    <row r="24" spans="1:12" x14ac:dyDescent="0.2">
      <c r="A24" s="33" t="s">
        <v>280</v>
      </c>
      <c r="B24" s="84">
        <f t="shared" si="1"/>
        <v>3.7753850855517914E-3</v>
      </c>
      <c r="C24" s="84">
        <f t="shared" si="3"/>
        <v>8.4092266034292828E-3</v>
      </c>
      <c r="D24" s="84">
        <f t="shared" si="3"/>
        <v>2.2819701762313602E-2</v>
      </c>
      <c r="E24" s="84">
        <f t="shared" si="3"/>
        <v>4.7534630606860161E-2</v>
      </c>
      <c r="F24" s="84">
        <f t="shared" si="3"/>
        <v>3.8774188907272855E-2</v>
      </c>
      <c r="G24" s="84">
        <f t="shared" si="3"/>
        <v>1.5853983479882761E-2</v>
      </c>
      <c r="H24" s="84">
        <f t="shared" si="3"/>
        <v>9.5435684647302899E-2</v>
      </c>
      <c r="I24" s="84">
        <f t="shared" si="3"/>
        <v>2.4065161051462423E-2</v>
      </c>
      <c r="J24" s="84">
        <f t="shared" si="3"/>
        <v>1.0739552294285835E-2</v>
      </c>
    </row>
    <row r="25" spans="1:12" x14ac:dyDescent="0.2">
      <c r="A25" s="33" t="s">
        <v>281</v>
      </c>
      <c r="B25" s="84">
        <f t="shared" si="1"/>
        <v>7.3234271402855579E-3</v>
      </c>
      <c r="C25" s="84">
        <f t="shared" si="3"/>
        <v>1.8609618473389003E-2</v>
      </c>
      <c r="D25" s="84">
        <f t="shared" si="3"/>
        <v>3.2099283454909304E-2</v>
      </c>
      <c r="E25" s="84">
        <f t="shared" si="3"/>
        <v>2.4694920844327176E-2</v>
      </c>
      <c r="F25" s="84">
        <f t="shared" si="3"/>
        <v>0.10992014962952305</v>
      </c>
      <c r="G25" s="84">
        <f t="shared" si="3"/>
        <v>2.7977617905675458E-2</v>
      </c>
      <c r="H25" s="84">
        <f t="shared" si="3"/>
        <v>7.4688796680497924E-2</v>
      </c>
      <c r="I25" s="84">
        <f t="shared" si="3"/>
        <v>2.9248426508700482E-2</v>
      </c>
      <c r="J25" s="84">
        <f t="shared" si="3"/>
        <v>1.731790481280629E-2</v>
      </c>
    </row>
    <row r="26" spans="1:12" x14ac:dyDescent="0.2">
      <c r="A26" s="33" t="s">
        <v>363</v>
      </c>
      <c r="B26" s="84">
        <f t="shared" si="1"/>
        <v>1.9245891985971816E-2</v>
      </c>
      <c r="C26" s="84">
        <f t="shared" si="3"/>
        <v>3.4679650512542362E-2</v>
      </c>
      <c r="D26" s="84">
        <f t="shared" si="3"/>
        <v>6.2455619391904978E-2</v>
      </c>
      <c r="E26" s="84">
        <f t="shared" si="3"/>
        <v>0.10203660949868074</v>
      </c>
      <c r="F26" s="84">
        <f t="shared" si="3"/>
        <v>0.10675490971872527</v>
      </c>
      <c r="G26" s="84">
        <f t="shared" si="3"/>
        <v>7.4340527577937646E-2</v>
      </c>
      <c r="H26" s="84">
        <f t="shared" si="3"/>
        <v>0.26348547717842324</v>
      </c>
      <c r="I26" s="84">
        <f t="shared" si="3"/>
        <v>6.4050351721584603E-2</v>
      </c>
      <c r="J26" s="84">
        <f t="shared" si="3"/>
        <v>3.6110614374724979E-2</v>
      </c>
    </row>
    <row r="27" spans="1:12" x14ac:dyDescent="0.2">
      <c r="A27" s="33" t="s">
        <v>293</v>
      </c>
      <c r="B27" s="84">
        <f t="shared" ref="B27:J27" si="4">B14/B$16</f>
        <v>2.2178989777017485E-2</v>
      </c>
      <c r="C27" s="84">
        <f t="shared" si="4"/>
        <v>4.7217807378255421E-2</v>
      </c>
      <c r="D27" s="84">
        <f t="shared" si="4"/>
        <v>0.13911303337421729</v>
      </c>
      <c r="E27" s="84">
        <f t="shared" si="4"/>
        <v>6.1757915567282322E-2</v>
      </c>
      <c r="F27" s="84">
        <f t="shared" si="4"/>
        <v>0.14739946766419681</v>
      </c>
      <c r="G27" s="84">
        <f t="shared" si="4"/>
        <v>0.15347721822541965</v>
      </c>
      <c r="H27" s="84">
        <f t="shared" si="4"/>
        <v>4.9792531120331947E-2</v>
      </c>
      <c r="I27" s="84">
        <f t="shared" si="4"/>
        <v>6.2199185486856719E-2</v>
      </c>
      <c r="J27" s="84">
        <f t="shared" si="4"/>
        <v>5.0378446150538582E-2</v>
      </c>
    </row>
    <row r="28" spans="1:12" x14ac:dyDescent="0.2">
      <c r="A28" s="33" t="s">
        <v>312</v>
      </c>
      <c r="B28" s="84">
        <f t="shared" ref="B28:J28" si="5">B15/B$16</f>
        <v>0.82542291394134548</v>
      </c>
      <c r="C28" s="84">
        <f t="shared" si="5"/>
        <v>0.66410185255262077</v>
      </c>
      <c r="D28" s="84">
        <f t="shared" si="5"/>
        <v>0.42066361112904266</v>
      </c>
      <c r="E28" s="84">
        <f t="shared" si="5"/>
        <v>5.7676451187335095E-2</v>
      </c>
      <c r="F28" s="84">
        <f t="shared" si="5"/>
        <v>8.2655924034242143E-2</v>
      </c>
      <c r="G28" s="84">
        <f t="shared" si="5"/>
        <v>0.12270183852917665</v>
      </c>
      <c r="H28" s="84">
        <f t="shared" si="5"/>
        <v>1.2448132780082987E-2</v>
      </c>
      <c r="I28" s="84">
        <f t="shared" si="5"/>
        <v>0.18881895594224363</v>
      </c>
      <c r="J28" s="84">
        <f t="shared" si="5"/>
        <v>0.66340495044133629</v>
      </c>
    </row>
    <row r="29" spans="1:12" x14ac:dyDescent="0.2">
      <c r="A29" s="39" t="s">
        <v>127</v>
      </c>
      <c r="B29" s="271">
        <f>SUM(B18:B28)</f>
        <v>1</v>
      </c>
      <c r="C29" s="271">
        <f t="shared" ref="C29:J29" si="6">SUM(C18:C28)</f>
        <v>1</v>
      </c>
      <c r="D29" s="271">
        <f t="shared" si="6"/>
        <v>1</v>
      </c>
      <c r="E29" s="271">
        <f t="shared" si="6"/>
        <v>1</v>
      </c>
      <c r="F29" s="271">
        <f t="shared" si="6"/>
        <v>1</v>
      </c>
      <c r="G29" s="271">
        <f t="shared" si="6"/>
        <v>1</v>
      </c>
      <c r="H29" s="271">
        <f t="shared" si="6"/>
        <v>1</v>
      </c>
      <c r="I29" s="271">
        <f t="shared" si="6"/>
        <v>1.0000000000000002</v>
      </c>
      <c r="J29" s="271">
        <f t="shared" si="6"/>
        <v>1</v>
      </c>
    </row>
    <row r="30" spans="1:12" ht="18" customHeight="1" x14ac:dyDescent="0.2">
      <c r="A30" s="39" t="s">
        <v>101</v>
      </c>
      <c r="B30" s="327" t="s">
        <v>74</v>
      </c>
      <c r="C30" s="327"/>
      <c r="D30" s="327"/>
      <c r="E30" s="327"/>
      <c r="F30" s="327"/>
      <c r="G30" s="327"/>
      <c r="H30" s="327"/>
      <c r="I30" s="327"/>
      <c r="J30" s="327"/>
    </row>
    <row r="31" spans="1:12" x14ac:dyDescent="0.2">
      <c r="A31" s="33" t="s">
        <v>283</v>
      </c>
      <c r="B31" s="84">
        <f t="shared" ref="B31:B38" si="7">B5/SUM(B$5:B$14)</f>
        <v>0.48565390034584349</v>
      </c>
      <c r="C31" s="84">
        <f t="shared" ref="C31:J31" si="8">C5/SUM(C$5:C$14)</f>
        <v>0.33509413178449832</v>
      </c>
      <c r="D31" s="84">
        <f t="shared" si="8"/>
        <v>0.23017995431500363</v>
      </c>
      <c r="E31" s="84">
        <f t="shared" si="8"/>
        <v>0.45771536072100449</v>
      </c>
      <c r="F31" s="84">
        <f t="shared" si="8"/>
        <v>0.23039523212045168</v>
      </c>
      <c r="G31" s="84">
        <f t="shared" si="8"/>
        <v>0.42004555808656036</v>
      </c>
      <c r="H31" s="84">
        <f t="shared" si="8"/>
        <v>0.17857142857142858</v>
      </c>
      <c r="I31" s="84">
        <f t="shared" si="8"/>
        <v>0.66544956640803288</v>
      </c>
      <c r="J31" s="84">
        <f t="shared" si="8"/>
        <v>0.37066994585753427</v>
      </c>
    </row>
    <row r="32" spans="1:12" x14ac:dyDescent="0.2">
      <c r="A32" s="33" t="s">
        <v>290</v>
      </c>
      <c r="B32" s="84">
        <f t="shared" si="7"/>
        <v>4.4596729430852654E-2</v>
      </c>
      <c r="C32" s="84">
        <f t="shared" ref="C32:J38" si="9">C6/SUM(C$5:C$14)</f>
        <v>0.1563438814340076</v>
      </c>
      <c r="D32" s="84">
        <f t="shared" si="9"/>
        <v>0.13148364811410107</v>
      </c>
      <c r="E32" s="84">
        <f t="shared" si="9"/>
        <v>3.3818961368508552E-2</v>
      </c>
      <c r="F32" s="84">
        <f t="shared" si="9"/>
        <v>8.978983688833124E-2</v>
      </c>
      <c r="G32" s="84">
        <f t="shared" si="9"/>
        <v>6.5755504935459383E-2</v>
      </c>
      <c r="H32" s="84">
        <f t="shared" si="9"/>
        <v>9.2436974789915971E-2</v>
      </c>
      <c r="I32" s="84">
        <f t="shared" si="9"/>
        <v>2.7384755819260611E-2</v>
      </c>
      <c r="J32" s="84">
        <f t="shared" si="9"/>
        <v>9.2573468400976591E-2</v>
      </c>
    </row>
    <row r="33" spans="1:10" x14ac:dyDescent="0.2">
      <c r="A33" s="33" t="s">
        <v>291</v>
      </c>
      <c r="B33" s="84">
        <f t="shared" si="7"/>
        <v>1.554160795866957E-2</v>
      </c>
      <c r="C33" s="84">
        <f t="shared" si="9"/>
        <v>2.7538553975565792E-2</v>
      </c>
      <c r="D33" s="84">
        <f t="shared" si="9"/>
        <v>2.7550281352721601E-2</v>
      </c>
      <c r="E33" s="84">
        <f t="shared" si="9"/>
        <v>5.8887868049175306E-2</v>
      </c>
      <c r="F33" s="84">
        <f t="shared" si="9"/>
        <v>2.3368883312421582E-2</v>
      </c>
      <c r="G33" s="84">
        <f t="shared" si="9"/>
        <v>3.6294608959757023E-2</v>
      </c>
      <c r="H33" s="84" t="s">
        <v>563</v>
      </c>
      <c r="I33" s="84">
        <f t="shared" si="9"/>
        <v>3.6513007759014149E-3</v>
      </c>
      <c r="J33" s="84">
        <f t="shared" si="9"/>
        <v>2.810393920762173E-2</v>
      </c>
    </row>
    <row r="34" spans="1:10" x14ac:dyDescent="0.2">
      <c r="A34" s="33" t="s">
        <v>292</v>
      </c>
      <c r="B34" s="84">
        <f t="shared" si="7"/>
        <v>5.7106869903078436E-2</v>
      </c>
      <c r="C34" s="84">
        <f t="shared" si="9"/>
        <v>6.2287202082916084E-2</v>
      </c>
      <c r="D34" s="84">
        <f t="shared" si="9"/>
        <v>6.89453451445763E-2</v>
      </c>
      <c r="E34" s="84">
        <f t="shared" si="9"/>
        <v>6.8775429846436545E-2</v>
      </c>
      <c r="F34" s="84">
        <f t="shared" si="9"/>
        <v>9.6063362609786707E-2</v>
      </c>
      <c r="G34" s="84">
        <f t="shared" si="9"/>
        <v>5.0417615793470011E-2</v>
      </c>
      <c r="H34" s="84">
        <f t="shared" si="9"/>
        <v>3.9915966386554619E-2</v>
      </c>
      <c r="I34" s="84">
        <f t="shared" si="9"/>
        <v>4.3815609310816982E-2</v>
      </c>
      <c r="J34" s="84">
        <f t="shared" si="9"/>
        <v>6.4959020063156264E-2</v>
      </c>
    </row>
    <row r="35" spans="1:10" x14ac:dyDescent="0.2">
      <c r="A35" s="33" t="s">
        <v>278</v>
      </c>
      <c r="B35" s="84">
        <f t="shared" si="7"/>
        <v>6.6009137099184489E-2</v>
      </c>
      <c r="C35" s="84">
        <f t="shared" si="9"/>
        <v>7.2776887642699781E-2</v>
      </c>
      <c r="D35" s="84">
        <f t="shared" si="9"/>
        <v>2.8385982505989192E-2</v>
      </c>
      <c r="E35" s="84">
        <f t="shared" si="9"/>
        <v>1.2512578203613773E-2</v>
      </c>
      <c r="F35" s="84">
        <f t="shared" si="9"/>
        <v>3.3328105395232122E-2</v>
      </c>
      <c r="G35" s="84">
        <f t="shared" si="9"/>
        <v>4.8443432042520884E-2</v>
      </c>
      <c r="H35" s="84">
        <f t="shared" si="9"/>
        <v>4.2016806722689079E-2</v>
      </c>
      <c r="I35" s="84">
        <f t="shared" si="9"/>
        <v>3.1948881789137379E-3</v>
      </c>
      <c r="J35" s="84">
        <f t="shared" si="9"/>
        <v>4.8202911873735231E-2</v>
      </c>
    </row>
    <row r="36" spans="1:10" x14ac:dyDescent="0.2">
      <c r="A36" s="33" t="s">
        <v>279</v>
      </c>
      <c r="B36" s="84">
        <f t="shared" si="7"/>
        <v>3.0229281414115537E-2</v>
      </c>
      <c r="C36" s="84">
        <f t="shared" si="9"/>
        <v>2.1705387542559584E-2</v>
      </c>
      <c r="D36" s="84">
        <f t="shared" si="9"/>
        <v>7.0728174271547165E-2</v>
      </c>
      <c r="E36" s="84">
        <f t="shared" si="9"/>
        <v>0.11781948637178982</v>
      </c>
      <c r="F36" s="84">
        <f t="shared" si="9"/>
        <v>8.7907779171894601E-2</v>
      </c>
      <c r="G36" s="84">
        <f t="shared" si="9"/>
        <v>6.9400151860288528E-2</v>
      </c>
      <c r="H36" s="84">
        <f t="shared" si="9"/>
        <v>0.15756302521008403</v>
      </c>
      <c r="I36" s="84">
        <f t="shared" si="9"/>
        <v>3.5143769968051117E-2</v>
      </c>
      <c r="J36" s="84">
        <f t="shared" si="9"/>
        <v>5.5181141468830776E-2</v>
      </c>
    </row>
    <row r="37" spans="1:10" x14ac:dyDescent="0.2">
      <c r="A37" s="33" t="s">
        <v>280</v>
      </c>
      <c r="B37" s="84">
        <f t="shared" si="7"/>
        <v>2.162589129413774E-2</v>
      </c>
      <c r="C37" s="84">
        <f t="shared" si="9"/>
        <v>2.5035049068696174E-2</v>
      </c>
      <c r="D37" s="84">
        <f t="shared" si="9"/>
        <v>3.9389381024012481E-2</v>
      </c>
      <c r="E37" s="84">
        <f t="shared" si="9"/>
        <v>5.044406527540797E-2</v>
      </c>
      <c r="F37" s="84">
        <f t="shared" si="9"/>
        <v>4.2267879548306145E-2</v>
      </c>
      <c r="G37" s="84">
        <f t="shared" si="9"/>
        <v>1.8071374335611238E-2</v>
      </c>
      <c r="H37" s="84">
        <f t="shared" si="9"/>
        <v>9.6638655462184878E-2</v>
      </c>
      <c r="I37" s="84">
        <f t="shared" si="9"/>
        <v>2.9666818804198997E-2</v>
      </c>
      <c r="J37" s="84">
        <f t="shared" si="9"/>
        <v>3.1906447549859419E-2</v>
      </c>
    </row>
    <row r="38" spans="1:10" x14ac:dyDescent="0.2">
      <c r="A38" s="33" t="s">
        <v>281</v>
      </c>
      <c r="B38" s="84">
        <f t="shared" si="7"/>
        <v>4.1949532470859488E-2</v>
      </c>
      <c r="C38" s="84">
        <f t="shared" si="9"/>
        <v>5.5402563589024637E-2</v>
      </c>
      <c r="D38" s="84">
        <f t="shared" si="9"/>
        <v>5.5406986461641314E-2</v>
      </c>
      <c r="E38" s="84">
        <f t="shared" si="9"/>
        <v>2.6206413790086189E-2</v>
      </c>
      <c r="F38" s="84">
        <f t="shared" si="9"/>
        <v>0.11982434127979925</v>
      </c>
      <c r="G38" s="84">
        <f t="shared" si="9"/>
        <v>3.1890660592255128E-2</v>
      </c>
      <c r="H38" s="84">
        <f t="shared" si="9"/>
        <v>7.5630252100840331E-2</v>
      </c>
      <c r="I38" s="84">
        <f t="shared" si="9"/>
        <v>3.6056595162026472E-2</v>
      </c>
      <c r="J38" s="84">
        <f t="shared" si="9"/>
        <v>5.1450265936807925E-2</v>
      </c>
    </row>
    <row r="39" spans="1:10" x14ac:dyDescent="0.2">
      <c r="A39" s="33" t="s">
        <v>363</v>
      </c>
      <c r="B39" s="84">
        <f t="shared" ref="B39:J39" si="10">B13/SUM(B$5:B$14)</f>
        <v>0.11024294436616712</v>
      </c>
      <c r="C39" s="84">
        <f t="shared" si="10"/>
        <v>0.10324454235930303</v>
      </c>
      <c r="D39" s="84">
        <f t="shared" si="10"/>
        <v>0.1078054487715193</v>
      </c>
      <c r="E39" s="84">
        <f t="shared" si="10"/>
        <v>0.10828192676204226</v>
      </c>
      <c r="F39" s="84">
        <f t="shared" si="10"/>
        <v>0.11637390213299875</v>
      </c>
      <c r="G39" s="84">
        <f t="shared" si="10"/>
        <v>8.47380410022779E-2</v>
      </c>
      <c r="H39" s="84">
        <f t="shared" si="10"/>
        <v>0.26680672268907563</v>
      </c>
      <c r="I39" s="84">
        <f t="shared" si="10"/>
        <v>7.8959379278868091E-2</v>
      </c>
      <c r="J39" s="84">
        <f t="shared" si="10"/>
        <v>0.10728207209842348</v>
      </c>
    </row>
    <row r="40" spans="1:10" x14ac:dyDescent="0.2">
      <c r="A40" s="33" t="s">
        <v>293</v>
      </c>
      <c r="B40" s="84">
        <f t="shared" ref="B40:J40" si="11">B14/SUM(B$5:B$14)</f>
        <v>0.12704410571709149</v>
      </c>
      <c r="C40" s="84">
        <f t="shared" si="11"/>
        <v>0.14057180052072901</v>
      </c>
      <c r="D40" s="84">
        <f t="shared" si="11"/>
        <v>0.24012479803888795</v>
      </c>
      <c r="E40" s="84">
        <f t="shared" si="11"/>
        <v>6.5537909611935077E-2</v>
      </c>
      <c r="F40" s="84">
        <f t="shared" si="11"/>
        <v>0.16068067754077792</v>
      </c>
      <c r="G40" s="84">
        <f t="shared" si="11"/>
        <v>0.17494305239179955</v>
      </c>
      <c r="H40" s="84">
        <f t="shared" si="11"/>
        <v>5.0420168067226892E-2</v>
      </c>
      <c r="I40" s="84">
        <f t="shared" si="11"/>
        <v>7.6677316293929709E-2</v>
      </c>
      <c r="J40" s="84">
        <f t="shared" si="11"/>
        <v>0.1496707875430543</v>
      </c>
    </row>
    <row r="41" spans="1:10" x14ac:dyDescent="0.2">
      <c r="A41" s="39" t="s">
        <v>399</v>
      </c>
      <c r="B41" s="271">
        <f>SUM(B31:B40)</f>
        <v>1</v>
      </c>
      <c r="C41" s="271">
        <f t="shared" ref="C41:J41" si="12">SUM(C31:C40)</f>
        <v>0.99999999999999989</v>
      </c>
      <c r="D41" s="271">
        <f t="shared" si="12"/>
        <v>1</v>
      </c>
      <c r="E41" s="271">
        <f t="shared" si="12"/>
        <v>1</v>
      </c>
      <c r="F41" s="271">
        <f t="shared" si="12"/>
        <v>1</v>
      </c>
      <c r="G41" s="271">
        <f t="shared" si="12"/>
        <v>0.99999999999999989</v>
      </c>
      <c r="H41" s="271">
        <f t="shared" si="12"/>
        <v>1</v>
      </c>
      <c r="I41" s="271">
        <f t="shared" si="12"/>
        <v>0.99999999999999989</v>
      </c>
      <c r="J41" s="271">
        <f t="shared" si="12"/>
        <v>0.99999999999999989</v>
      </c>
    </row>
    <row r="42" spans="1:10" x14ac:dyDescent="0.2">
      <c r="A42" s="50"/>
      <c r="B42" s="298"/>
      <c r="C42" s="298"/>
      <c r="D42" s="298"/>
      <c r="E42" s="298"/>
      <c r="F42" s="298"/>
      <c r="G42" s="298"/>
      <c r="H42" s="298"/>
      <c r="I42" s="298"/>
      <c r="J42" s="298"/>
    </row>
    <row r="43" spans="1:10" x14ac:dyDescent="0.2">
      <c r="A43" s="67" t="s">
        <v>262</v>
      </c>
      <c r="B43" s="298"/>
      <c r="C43" s="298"/>
      <c r="D43" s="298"/>
      <c r="E43" s="298"/>
      <c r="F43" s="298"/>
      <c r="G43" s="298"/>
      <c r="H43" s="298"/>
      <c r="I43" s="298"/>
      <c r="J43" s="298"/>
    </row>
    <row r="44" spans="1:10" x14ac:dyDescent="0.2">
      <c r="A44" s="31" t="s">
        <v>522</v>
      </c>
      <c r="B44" s="298"/>
      <c r="C44" s="298"/>
      <c r="D44" s="298"/>
      <c r="E44" s="298"/>
      <c r="F44" s="298"/>
      <c r="G44" s="298"/>
      <c r="H44" s="298"/>
      <c r="I44" s="298"/>
      <c r="J44" s="298"/>
    </row>
    <row r="45" spans="1:10" x14ac:dyDescent="0.2">
      <c r="A45" s="31" t="s">
        <v>314</v>
      </c>
      <c r="B45" s="298"/>
      <c r="C45" s="298"/>
      <c r="D45" s="298"/>
      <c r="E45" s="298"/>
      <c r="F45" s="298"/>
      <c r="G45" s="298"/>
      <c r="H45" s="298"/>
      <c r="I45" s="298"/>
      <c r="J45" s="298"/>
    </row>
    <row r="46" spans="1:10" x14ac:dyDescent="0.2">
      <c r="A46" s="31" t="s">
        <v>486</v>
      </c>
      <c r="B46" s="298"/>
      <c r="C46" s="298"/>
      <c r="D46" s="298"/>
      <c r="E46" s="298"/>
      <c r="F46" s="298"/>
      <c r="G46" s="298"/>
      <c r="H46" s="298"/>
      <c r="I46" s="298"/>
      <c r="J46" s="298"/>
    </row>
    <row r="47" spans="1:10" x14ac:dyDescent="0.2">
      <c r="A47" s="31" t="s">
        <v>602</v>
      </c>
      <c r="B47" s="298"/>
      <c r="C47" s="298"/>
      <c r="D47" s="298"/>
      <c r="E47" s="298"/>
      <c r="F47" s="298"/>
      <c r="G47" s="298"/>
      <c r="H47" s="298"/>
      <c r="I47" s="298"/>
      <c r="J47" s="298"/>
    </row>
    <row r="48" spans="1:10" x14ac:dyDescent="0.2">
      <c r="A48" s="31" t="s">
        <v>600</v>
      </c>
      <c r="B48" s="298"/>
      <c r="C48" s="298"/>
      <c r="D48" s="298"/>
      <c r="E48" s="298"/>
      <c r="F48" s="298"/>
      <c r="G48" s="298"/>
      <c r="H48" s="298"/>
      <c r="I48" s="298"/>
      <c r="J48" s="298"/>
    </row>
    <row r="49" spans="1:10" x14ac:dyDescent="0.2">
      <c r="A49" s="31" t="s">
        <v>601</v>
      </c>
      <c r="B49" s="298"/>
      <c r="C49" s="298"/>
      <c r="D49" s="298"/>
      <c r="E49" s="298"/>
      <c r="F49" s="298"/>
      <c r="G49" s="298"/>
      <c r="H49" s="298"/>
      <c r="I49" s="298"/>
      <c r="J49" s="298"/>
    </row>
    <row r="50" spans="1:10" x14ac:dyDescent="0.2">
      <c r="A50" s="31" t="s">
        <v>604</v>
      </c>
      <c r="B50" s="81"/>
      <c r="C50" s="81"/>
      <c r="D50" s="81"/>
      <c r="E50" s="81"/>
      <c r="F50" s="81"/>
      <c r="G50" s="81"/>
      <c r="H50" s="81"/>
      <c r="I50" s="81"/>
      <c r="J50" s="81"/>
    </row>
    <row r="51" spans="1:10" x14ac:dyDescent="0.2">
      <c r="A51" s="31" t="s">
        <v>603</v>
      </c>
      <c r="B51" s="81"/>
      <c r="C51" s="81"/>
      <c r="D51" s="81"/>
      <c r="E51" s="81"/>
      <c r="F51" s="81"/>
      <c r="G51" s="81"/>
      <c r="H51" s="81"/>
      <c r="I51" s="81"/>
      <c r="J51" s="81"/>
    </row>
    <row r="52" spans="1:10" x14ac:dyDescent="0.2">
      <c r="A52" s="31" t="s">
        <v>590</v>
      </c>
      <c r="B52" s="81"/>
      <c r="C52" s="81"/>
      <c r="D52" s="81"/>
      <c r="E52" s="81"/>
      <c r="F52" s="81"/>
      <c r="G52" s="81"/>
      <c r="H52" s="81"/>
      <c r="I52" s="81"/>
      <c r="J52" s="81"/>
    </row>
    <row r="53" spans="1:10" x14ac:dyDescent="0.2">
      <c r="A53" s="31" t="s">
        <v>85</v>
      </c>
      <c r="B53" s="37"/>
      <c r="C53" s="37"/>
      <c r="D53" s="37"/>
      <c r="E53" s="37"/>
      <c r="F53" s="37"/>
      <c r="G53" s="37"/>
      <c r="H53" s="37"/>
      <c r="I53" s="37"/>
      <c r="J53" s="37"/>
    </row>
    <row r="54" spans="1:10" x14ac:dyDescent="0.2">
      <c r="A54" s="50"/>
      <c r="B54" s="82"/>
      <c r="C54" s="82"/>
      <c r="D54" s="82"/>
      <c r="E54" s="82"/>
      <c r="F54" s="36"/>
      <c r="G54" s="36"/>
      <c r="H54" s="36"/>
      <c r="I54" s="36"/>
      <c r="J54" s="36"/>
    </row>
    <row r="55" spans="1:10" x14ac:dyDescent="0.2">
      <c r="A55" s="31" t="s">
        <v>564</v>
      </c>
      <c r="B55" s="235"/>
      <c r="C55" s="235"/>
      <c r="D55" s="235"/>
      <c r="E55" s="235"/>
      <c r="F55" s="235"/>
      <c r="G55" s="235"/>
      <c r="H55" s="235"/>
      <c r="I55" s="235"/>
      <c r="J55" s="235"/>
    </row>
    <row r="56" spans="1:10" x14ac:dyDescent="0.2">
      <c r="A56" s="31" t="s">
        <v>565</v>
      </c>
      <c r="B56" s="121"/>
      <c r="C56" s="82"/>
      <c r="D56" s="82"/>
      <c r="E56" s="82"/>
      <c r="F56" s="36"/>
      <c r="G56" s="36"/>
      <c r="H56" s="36"/>
      <c r="I56" s="36"/>
      <c r="J56" s="36"/>
    </row>
    <row r="57" spans="1:10" x14ac:dyDescent="0.2">
      <c r="B57" s="121"/>
      <c r="C57" s="82"/>
      <c r="D57" s="82"/>
      <c r="E57" s="82"/>
      <c r="F57" s="36"/>
      <c r="G57" s="36"/>
      <c r="H57" s="36"/>
      <c r="I57" s="36"/>
      <c r="J57" s="36"/>
    </row>
    <row r="58" spans="1:10" x14ac:dyDescent="0.2">
      <c r="B58" s="121"/>
      <c r="C58" s="82"/>
      <c r="D58" s="82"/>
      <c r="E58" s="82"/>
      <c r="F58" s="36"/>
      <c r="G58" s="36"/>
      <c r="H58" s="36"/>
      <c r="I58" s="36"/>
      <c r="J58" s="36"/>
    </row>
    <row r="59" spans="1:10" x14ac:dyDescent="0.2">
      <c r="B59" s="121"/>
      <c r="C59" s="82"/>
      <c r="D59" s="82"/>
      <c r="E59" s="82"/>
      <c r="F59" s="36"/>
      <c r="G59" s="36"/>
      <c r="H59" s="36"/>
      <c r="I59" s="36"/>
      <c r="J59" s="36"/>
    </row>
    <row r="60" spans="1:10" x14ac:dyDescent="0.2">
      <c r="B60" s="121"/>
      <c r="C60" s="82"/>
      <c r="D60" s="82"/>
      <c r="E60" s="82"/>
      <c r="F60" s="36"/>
      <c r="G60" s="36"/>
      <c r="H60" s="36"/>
      <c r="I60" s="36"/>
      <c r="J60" s="36"/>
    </row>
    <row r="61" spans="1:10" x14ac:dyDescent="0.2">
      <c r="B61" s="121"/>
      <c r="C61" s="82"/>
      <c r="D61" s="82"/>
      <c r="E61" s="82"/>
      <c r="F61" s="36"/>
      <c r="G61" s="36"/>
      <c r="H61" s="36"/>
      <c r="I61" s="36"/>
      <c r="J61" s="36"/>
    </row>
    <row r="62" spans="1:10" x14ac:dyDescent="0.2">
      <c r="B62" s="121"/>
      <c r="C62" s="82"/>
      <c r="D62" s="82"/>
      <c r="E62" s="82"/>
      <c r="F62" s="36"/>
      <c r="G62" s="36"/>
      <c r="H62" s="36"/>
      <c r="I62" s="36"/>
      <c r="J62" s="36"/>
    </row>
    <row r="63" spans="1:10" x14ac:dyDescent="0.2">
      <c r="B63" s="121"/>
      <c r="C63" s="82"/>
      <c r="D63" s="82"/>
      <c r="E63" s="82"/>
      <c r="F63" s="36"/>
      <c r="G63" s="36"/>
      <c r="H63" s="36"/>
      <c r="I63" s="36"/>
      <c r="J63" s="36"/>
    </row>
    <row r="64" spans="1:10" x14ac:dyDescent="0.2">
      <c r="B64" s="121"/>
      <c r="C64" s="82"/>
      <c r="D64" s="82"/>
      <c r="E64" s="82"/>
      <c r="F64" s="36"/>
      <c r="G64" s="36"/>
      <c r="H64" s="36"/>
      <c r="I64" s="36"/>
      <c r="J64" s="36"/>
    </row>
    <row r="65" spans="1:10" x14ac:dyDescent="0.2">
      <c r="B65" s="121"/>
      <c r="C65" s="82"/>
      <c r="D65" s="82"/>
      <c r="E65" s="82"/>
      <c r="F65" s="36"/>
      <c r="G65" s="36"/>
      <c r="H65" s="36"/>
      <c r="I65" s="36"/>
      <c r="J65" s="36"/>
    </row>
    <row r="66" spans="1:10" x14ac:dyDescent="0.2">
      <c r="A66" s="31"/>
      <c r="B66" s="121"/>
      <c r="C66" s="82"/>
      <c r="D66" s="82"/>
      <c r="E66" s="82"/>
      <c r="F66" s="36"/>
      <c r="G66" s="36"/>
      <c r="H66" s="36"/>
      <c r="I66" s="36"/>
      <c r="J66" s="36"/>
    </row>
    <row r="67" spans="1:10" x14ac:dyDescent="0.2">
      <c r="A67" s="31"/>
      <c r="B67" s="121"/>
      <c r="C67" s="82"/>
    </row>
    <row r="69" spans="1:10" x14ac:dyDescent="0.2">
      <c r="A69" s="54"/>
      <c r="B69" s="20"/>
      <c r="C69" s="20"/>
      <c r="D69" s="20"/>
      <c r="E69" s="20"/>
      <c r="F69" s="20"/>
      <c r="G69" s="20"/>
      <c r="H69" s="20"/>
      <c r="I69" s="20"/>
      <c r="J69" s="20"/>
    </row>
    <row r="70" spans="1:10" x14ac:dyDescent="0.2">
      <c r="A70" s="54"/>
      <c r="B70" s="20"/>
      <c r="C70" s="20"/>
      <c r="D70" s="20"/>
      <c r="E70" s="20"/>
      <c r="F70" s="20"/>
      <c r="G70" s="20"/>
      <c r="H70" s="20"/>
      <c r="I70" s="20"/>
      <c r="J70" s="20"/>
    </row>
    <row r="71" spans="1:10" x14ac:dyDescent="0.2">
      <c r="A71" s="54"/>
      <c r="B71" s="20"/>
      <c r="C71" s="20"/>
      <c r="D71" s="20"/>
      <c r="E71" s="20"/>
      <c r="F71" s="20"/>
      <c r="G71" s="20"/>
      <c r="H71" s="20"/>
      <c r="I71" s="20"/>
      <c r="J71" s="20"/>
    </row>
  </sheetData>
  <mergeCells count="4">
    <mergeCell ref="A1:J1"/>
    <mergeCell ref="B4:J4"/>
    <mergeCell ref="B17:J17"/>
    <mergeCell ref="B30:J30"/>
  </mergeCells>
  <phoneticPr fontId="2" type="noConversion"/>
  <pageMargins left="0.37" right="0.28000000000000003" top="0.83" bottom="1" header="0.5" footer="0.5"/>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workbookViewId="0">
      <selection activeCell="A2" sqref="A2"/>
    </sheetView>
  </sheetViews>
  <sheetFormatPr defaultRowHeight="12.75" x14ac:dyDescent="0.2"/>
  <cols>
    <col min="1" max="1" width="28.7109375" style="12" customWidth="1"/>
    <col min="2" max="10" width="9.7109375" style="13" customWidth="1"/>
    <col min="11" max="16384" width="9.140625" style="11"/>
  </cols>
  <sheetData>
    <row r="1" spans="1:11" s="19" customFormat="1" ht="15" x14ac:dyDescent="0.25">
      <c r="A1" s="338" t="s">
        <v>566</v>
      </c>
      <c r="B1" s="338"/>
      <c r="C1" s="338"/>
      <c r="D1" s="338"/>
      <c r="E1" s="338"/>
      <c r="F1" s="338"/>
      <c r="G1" s="338"/>
      <c r="H1" s="338"/>
      <c r="I1" s="338"/>
      <c r="J1" s="338"/>
    </row>
    <row r="2" spans="1:11" x14ac:dyDescent="0.2">
      <c r="A2" s="186"/>
      <c r="B2" s="190"/>
      <c r="C2" s="190"/>
      <c r="D2" s="190"/>
      <c r="E2" s="190"/>
      <c r="F2" s="190"/>
      <c r="G2" s="190"/>
      <c r="H2" s="190"/>
      <c r="I2" s="190"/>
      <c r="J2" s="190"/>
      <c r="K2" s="91"/>
    </row>
    <row r="3" spans="1:11" x14ac:dyDescent="0.2">
      <c r="A3" s="91"/>
      <c r="B3" s="83" t="s">
        <v>112</v>
      </c>
      <c r="C3" s="83" t="s">
        <v>113</v>
      </c>
      <c r="D3" s="83" t="s">
        <v>114</v>
      </c>
      <c r="E3" s="83" t="s">
        <v>115</v>
      </c>
      <c r="F3" s="83" t="s">
        <v>116</v>
      </c>
      <c r="G3" s="83" t="s">
        <v>117</v>
      </c>
      <c r="H3" s="83" t="s">
        <v>118</v>
      </c>
      <c r="I3" s="83" t="s">
        <v>119</v>
      </c>
      <c r="J3" s="83" t="s">
        <v>267</v>
      </c>
      <c r="K3" s="91"/>
    </row>
    <row r="4" spans="1:11" ht="18" customHeight="1" x14ac:dyDescent="0.2">
      <c r="A4" s="94" t="s">
        <v>226</v>
      </c>
      <c r="B4" s="336" t="s">
        <v>102</v>
      </c>
      <c r="C4" s="336"/>
      <c r="D4" s="336"/>
      <c r="E4" s="336"/>
      <c r="F4" s="336"/>
      <c r="G4" s="336"/>
      <c r="H4" s="336"/>
      <c r="I4" s="336"/>
      <c r="J4" s="336"/>
      <c r="K4" s="91"/>
    </row>
    <row r="5" spans="1:11" x14ac:dyDescent="0.2">
      <c r="A5" s="108" t="s">
        <v>198</v>
      </c>
      <c r="B5" s="97">
        <v>35723</v>
      </c>
      <c r="C5" s="97">
        <v>80666</v>
      </c>
      <c r="D5" s="97">
        <v>18732</v>
      </c>
      <c r="E5" s="97">
        <v>5801</v>
      </c>
      <c r="F5" s="97">
        <v>678</v>
      </c>
      <c r="G5" s="97">
        <v>1961</v>
      </c>
      <c r="H5" s="97">
        <v>21</v>
      </c>
      <c r="I5" s="97">
        <v>2443</v>
      </c>
      <c r="J5" s="74">
        <v>146025</v>
      </c>
      <c r="K5" s="91"/>
    </row>
    <row r="6" spans="1:11" x14ac:dyDescent="0.2">
      <c r="A6" s="108" t="s">
        <v>199</v>
      </c>
      <c r="B6" s="97">
        <v>25022</v>
      </c>
      <c r="C6" s="97">
        <v>28624</v>
      </c>
      <c r="D6" s="97">
        <v>40513</v>
      </c>
      <c r="E6" s="97">
        <v>6769</v>
      </c>
      <c r="F6" s="97">
        <v>3597</v>
      </c>
      <c r="G6" s="97">
        <v>1068</v>
      </c>
      <c r="H6" s="97">
        <v>23</v>
      </c>
      <c r="I6" s="97">
        <v>1070</v>
      </c>
      <c r="J6" s="74">
        <v>106686</v>
      </c>
      <c r="K6" s="91"/>
    </row>
    <row r="7" spans="1:11" x14ac:dyDescent="0.2">
      <c r="A7" s="108" t="s">
        <v>200</v>
      </c>
      <c r="B7" s="97">
        <v>130585</v>
      </c>
      <c r="C7" s="97">
        <v>96261</v>
      </c>
      <c r="D7" s="97">
        <v>29948</v>
      </c>
      <c r="E7" s="97">
        <v>48539</v>
      </c>
      <c r="F7" s="97">
        <v>43971</v>
      </c>
      <c r="G7" s="97">
        <v>15654</v>
      </c>
      <c r="H7" s="97">
        <v>1570</v>
      </c>
      <c r="I7" s="97">
        <v>443</v>
      </c>
      <c r="J7" s="74">
        <v>366971</v>
      </c>
      <c r="K7" s="91"/>
    </row>
    <row r="8" spans="1:11" x14ac:dyDescent="0.2">
      <c r="A8" s="108" t="s">
        <v>203</v>
      </c>
      <c r="B8" s="97">
        <v>22527</v>
      </c>
      <c r="C8" s="97">
        <v>541</v>
      </c>
      <c r="D8" s="97">
        <v>13704</v>
      </c>
      <c r="E8" s="97">
        <v>17859</v>
      </c>
      <c r="F8" s="97">
        <v>13281</v>
      </c>
      <c r="G8" s="97">
        <v>1933</v>
      </c>
      <c r="H8" s="97">
        <v>979</v>
      </c>
      <c r="I8" s="97">
        <v>472</v>
      </c>
      <c r="J8" s="74">
        <v>71296</v>
      </c>
      <c r="K8" s="91"/>
    </row>
    <row r="9" spans="1:11" x14ac:dyDescent="0.2">
      <c r="A9" s="108" t="s">
        <v>204</v>
      </c>
      <c r="B9" s="97">
        <v>7449</v>
      </c>
      <c r="C9" s="97">
        <v>625</v>
      </c>
      <c r="D9" s="97">
        <v>4581</v>
      </c>
      <c r="E9" s="97">
        <v>8993</v>
      </c>
      <c r="F9" s="97">
        <v>2754</v>
      </c>
      <c r="G9" s="97">
        <v>571</v>
      </c>
      <c r="H9" s="97">
        <v>1048</v>
      </c>
      <c r="I9" s="97">
        <v>255</v>
      </c>
      <c r="J9" s="74">
        <v>26276</v>
      </c>
      <c r="K9" s="91"/>
    </row>
    <row r="10" spans="1:11" x14ac:dyDescent="0.2">
      <c r="A10" s="108" t="s">
        <v>201</v>
      </c>
      <c r="B10" s="97">
        <v>14862</v>
      </c>
      <c r="C10" s="97">
        <v>4928</v>
      </c>
      <c r="D10" s="97">
        <v>9275</v>
      </c>
      <c r="E10" s="97">
        <v>8215</v>
      </c>
      <c r="F10" s="97">
        <v>352</v>
      </c>
      <c r="G10" s="97">
        <v>3195</v>
      </c>
      <c r="H10" s="97">
        <v>1057</v>
      </c>
      <c r="I10" s="97">
        <v>3231</v>
      </c>
      <c r="J10" s="74">
        <v>45115</v>
      </c>
      <c r="K10" s="91"/>
    </row>
    <row r="11" spans="1:11" x14ac:dyDescent="0.2">
      <c r="A11" s="108" t="s">
        <v>202</v>
      </c>
      <c r="B11" s="97">
        <v>23537</v>
      </c>
      <c r="C11" s="97">
        <v>32953</v>
      </c>
      <c r="D11" s="97">
        <v>19950</v>
      </c>
      <c r="E11" s="97">
        <v>12222</v>
      </c>
      <c r="F11" s="97">
        <v>12695</v>
      </c>
      <c r="G11" s="97">
        <v>2126</v>
      </c>
      <c r="H11" s="97">
        <v>665</v>
      </c>
      <c r="I11" s="97">
        <v>1589</v>
      </c>
      <c r="J11" s="74">
        <v>105737</v>
      </c>
      <c r="K11" s="91"/>
    </row>
    <row r="12" spans="1:11" x14ac:dyDescent="0.2">
      <c r="A12" s="108" t="s">
        <v>225</v>
      </c>
      <c r="B12" s="97">
        <v>37630</v>
      </c>
      <c r="C12" s="97">
        <v>18649</v>
      </c>
      <c r="D12" s="97">
        <v>15335</v>
      </c>
      <c r="E12" s="97">
        <v>41719</v>
      </c>
      <c r="F12" s="97">
        <v>16092</v>
      </c>
      <c r="G12" s="97">
        <v>10623</v>
      </c>
      <c r="H12" s="97">
        <v>1288</v>
      </c>
      <c r="I12" s="97">
        <v>2037</v>
      </c>
      <c r="J12" s="74">
        <v>143373</v>
      </c>
      <c r="K12" s="91"/>
    </row>
    <row r="13" spans="1:11" x14ac:dyDescent="0.2">
      <c r="A13" s="108" t="s">
        <v>205</v>
      </c>
      <c r="B13" s="97">
        <v>92848</v>
      </c>
      <c r="C13" s="97">
        <v>89711</v>
      </c>
      <c r="D13" s="97">
        <v>69281</v>
      </c>
      <c r="E13" s="97">
        <v>29140</v>
      </c>
      <c r="F13" s="97">
        <v>29054</v>
      </c>
      <c r="G13" s="97">
        <v>12498</v>
      </c>
      <c r="H13" s="97">
        <v>1891</v>
      </c>
      <c r="I13" s="97">
        <v>4670</v>
      </c>
      <c r="J13" s="74">
        <v>329093</v>
      </c>
      <c r="K13" s="91"/>
    </row>
    <row r="14" spans="1:11" x14ac:dyDescent="0.2">
      <c r="A14" s="108" t="s">
        <v>206</v>
      </c>
      <c r="B14" s="97">
        <v>888</v>
      </c>
      <c r="C14" s="222" t="s">
        <v>232</v>
      </c>
      <c r="D14" s="97">
        <v>24</v>
      </c>
      <c r="E14" s="97">
        <v>141</v>
      </c>
      <c r="F14" s="97">
        <v>30</v>
      </c>
      <c r="G14" s="97">
        <v>113</v>
      </c>
      <c r="H14" s="74" t="s">
        <v>232</v>
      </c>
      <c r="I14" s="97">
        <v>146</v>
      </c>
      <c r="J14" s="74">
        <v>1342</v>
      </c>
      <c r="K14" s="91"/>
    </row>
    <row r="15" spans="1:11" x14ac:dyDescent="0.2">
      <c r="A15" s="108" t="s">
        <v>207</v>
      </c>
      <c r="B15" s="97">
        <v>23</v>
      </c>
      <c r="C15" s="222" t="s">
        <v>232</v>
      </c>
      <c r="D15" s="222" t="s">
        <v>232</v>
      </c>
      <c r="E15" s="97">
        <v>6</v>
      </c>
      <c r="F15" s="74">
        <v>1</v>
      </c>
      <c r="G15" s="222" t="s">
        <v>232</v>
      </c>
      <c r="H15" s="222" t="s">
        <v>232</v>
      </c>
      <c r="I15" s="222" t="s">
        <v>232</v>
      </c>
      <c r="J15" s="74">
        <v>30</v>
      </c>
      <c r="K15" s="91"/>
    </row>
    <row r="16" spans="1:11" x14ac:dyDescent="0.2">
      <c r="A16" s="108" t="s">
        <v>208</v>
      </c>
      <c r="B16" s="74">
        <v>4</v>
      </c>
      <c r="C16" s="222" t="s">
        <v>232</v>
      </c>
      <c r="D16" s="74" t="s">
        <v>232</v>
      </c>
      <c r="E16" s="74">
        <v>2</v>
      </c>
      <c r="F16" s="97">
        <v>10</v>
      </c>
      <c r="G16" s="222" t="s">
        <v>232</v>
      </c>
      <c r="H16" s="222" t="s">
        <v>232</v>
      </c>
      <c r="I16" s="74">
        <v>1</v>
      </c>
      <c r="J16" s="74">
        <v>17</v>
      </c>
      <c r="K16" s="91"/>
    </row>
    <row r="17" spans="1:13" x14ac:dyDescent="0.2">
      <c r="A17" s="108" t="s">
        <v>209</v>
      </c>
      <c r="B17" s="97">
        <v>276</v>
      </c>
      <c r="C17" s="222" t="s">
        <v>232</v>
      </c>
      <c r="D17" s="97">
        <v>1401</v>
      </c>
      <c r="E17" s="97">
        <v>42</v>
      </c>
      <c r="F17" s="97">
        <v>433</v>
      </c>
      <c r="G17" s="222" t="s">
        <v>232</v>
      </c>
      <c r="H17" s="222" t="s">
        <v>232</v>
      </c>
      <c r="I17" s="222" t="s">
        <v>232</v>
      </c>
      <c r="J17" s="74">
        <v>2152</v>
      </c>
      <c r="K17" s="91"/>
    </row>
    <row r="18" spans="1:13" x14ac:dyDescent="0.2">
      <c r="A18" s="108" t="s">
        <v>210</v>
      </c>
      <c r="B18" s="97">
        <v>109</v>
      </c>
      <c r="C18" s="222" t="s">
        <v>232</v>
      </c>
      <c r="D18" s="74">
        <v>4</v>
      </c>
      <c r="E18" s="97">
        <v>133</v>
      </c>
      <c r="F18" s="74">
        <v>2</v>
      </c>
      <c r="G18" s="222" t="s">
        <v>232</v>
      </c>
      <c r="H18" s="222" t="s">
        <v>232</v>
      </c>
      <c r="I18" s="74" t="s">
        <v>232</v>
      </c>
      <c r="J18" s="74">
        <v>248</v>
      </c>
      <c r="K18" s="91"/>
    </row>
    <row r="19" spans="1:13" x14ac:dyDescent="0.2">
      <c r="A19" s="108" t="s">
        <v>211</v>
      </c>
      <c r="B19" s="97">
        <v>441</v>
      </c>
      <c r="C19" s="222" t="s">
        <v>232</v>
      </c>
      <c r="D19" s="97">
        <v>61</v>
      </c>
      <c r="E19" s="97">
        <v>630</v>
      </c>
      <c r="F19" s="97">
        <v>6</v>
      </c>
      <c r="G19" s="97">
        <v>56</v>
      </c>
      <c r="H19" s="222" t="s">
        <v>232</v>
      </c>
      <c r="I19" s="74" t="s">
        <v>232</v>
      </c>
      <c r="J19" s="74">
        <v>1194</v>
      </c>
      <c r="K19" s="91"/>
    </row>
    <row r="20" spans="1:13" x14ac:dyDescent="0.2">
      <c r="A20" s="108" t="s">
        <v>212</v>
      </c>
      <c r="B20" s="97">
        <v>188</v>
      </c>
      <c r="C20" s="222" t="s">
        <v>232</v>
      </c>
      <c r="D20" s="97">
        <v>119</v>
      </c>
      <c r="E20" s="97">
        <v>5735</v>
      </c>
      <c r="F20" s="97">
        <v>1219</v>
      </c>
      <c r="G20" s="222" t="s">
        <v>232</v>
      </c>
      <c r="H20" s="222" t="s">
        <v>232</v>
      </c>
      <c r="I20" s="74">
        <v>1</v>
      </c>
      <c r="J20" s="74">
        <v>7262</v>
      </c>
      <c r="K20" s="91"/>
    </row>
    <row r="21" spans="1:13" x14ac:dyDescent="0.2">
      <c r="A21" s="108" t="s">
        <v>213</v>
      </c>
      <c r="B21" s="97">
        <v>234</v>
      </c>
      <c r="C21" s="222" t="s">
        <v>232</v>
      </c>
      <c r="D21" s="97">
        <v>140</v>
      </c>
      <c r="E21" s="97">
        <v>6129</v>
      </c>
      <c r="F21" s="97">
        <v>2043</v>
      </c>
      <c r="G21" s="222" t="s">
        <v>232</v>
      </c>
      <c r="H21" s="222" t="s">
        <v>232</v>
      </c>
      <c r="I21" s="97">
        <v>50</v>
      </c>
      <c r="J21" s="74">
        <v>8596</v>
      </c>
      <c r="K21" s="91"/>
    </row>
    <row r="22" spans="1:13" x14ac:dyDescent="0.2">
      <c r="A22" s="108" t="s">
        <v>214</v>
      </c>
      <c r="B22" s="97">
        <v>28076</v>
      </c>
      <c r="C22" s="97">
        <v>47638</v>
      </c>
      <c r="D22" s="97">
        <v>41609</v>
      </c>
      <c r="E22" s="97">
        <v>17777</v>
      </c>
      <c r="F22" s="97">
        <v>15943</v>
      </c>
      <c r="G22" s="97">
        <v>3874</v>
      </c>
      <c r="H22" s="97">
        <v>397</v>
      </c>
      <c r="I22" s="97">
        <v>2760</v>
      </c>
      <c r="J22" s="74">
        <v>158074</v>
      </c>
      <c r="K22" s="91"/>
    </row>
    <row r="23" spans="1:13" x14ac:dyDescent="0.2">
      <c r="A23" s="108" t="s">
        <v>215</v>
      </c>
      <c r="B23" s="97">
        <v>15948</v>
      </c>
      <c r="C23" s="222" t="s">
        <v>232</v>
      </c>
      <c r="D23" s="97">
        <v>14248</v>
      </c>
      <c r="E23" s="97">
        <v>5707</v>
      </c>
      <c r="F23" s="97">
        <v>185</v>
      </c>
      <c r="G23" s="97">
        <v>446</v>
      </c>
      <c r="H23" s="74" t="s">
        <v>232</v>
      </c>
      <c r="I23" s="97">
        <v>747</v>
      </c>
      <c r="J23" s="74">
        <v>37281</v>
      </c>
      <c r="K23" s="91"/>
    </row>
    <row r="24" spans="1:13" x14ac:dyDescent="0.2">
      <c r="A24" s="108" t="s">
        <v>216</v>
      </c>
      <c r="B24" s="97">
        <v>11038</v>
      </c>
      <c r="C24" s="97">
        <v>5756</v>
      </c>
      <c r="D24" s="97">
        <v>12447</v>
      </c>
      <c r="E24" s="97">
        <v>9841</v>
      </c>
      <c r="F24" s="97">
        <v>2608</v>
      </c>
      <c r="G24" s="97">
        <v>1823</v>
      </c>
      <c r="H24" s="97">
        <v>627</v>
      </c>
      <c r="I24" s="97">
        <v>174</v>
      </c>
      <c r="J24" s="74">
        <v>44314</v>
      </c>
      <c r="K24" s="91"/>
      <c r="M24" s="130"/>
    </row>
    <row r="25" spans="1:13" x14ac:dyDescent="0.2">
      <c r="A25" s="108" t="s">
        <v>217</v>
      </c>
      <c r="B25" s="97">
        <v>30120</v>
      </c>
      <c r="C25" s="97">
        <v>26816</v>
      </c>
      <c r="D25" s="97">
        <v>20772</v>
      </c>
      <c r="E25" s="97">
        <v>10847</v>
      </c>
      <c r="F25" s="97">
        <v>7558</v>
      </c>
      <c r="G25" s="97">
        <v>2694</v>
      </c>
      <c r="H25" s="97">
        <v>1559</v>
      </c>
      <c r="I25" s="97">
        <v>555</v>
      </c>
      <c r="J25" s="74">
        <v>100921</v>
      </c>
      <c r="K25" s="91"/>
    </row>
    <row r="26" spans="1:13" x14ac:dyDescent="0.2">
      <c r="A26" s="108" t="s">
        <v>218</v>
      </c>
      <c r="B26" s="97">
        <v>32462</v>
      </c>
      <c r="C26" s="97">
        <v>20339</v>
      </c>
      <c r="D26" s="97">
        <v>2774</v>
      </c>
      <c r="E26" s="97">
        <v>2234</v>
      </c>
      <c r="F26" s="97">
        <v>86</v>
      </c>
      <c r="G26" s="97">
        <v>747</v>
      </c>
      <c r="H26" s="97">
        <v>134</v>
      </c>
      <c r="I26" s="97">
        <v>1211</v>
      </c>
      <c r="J26" s="74">
        <v>59987</v>
      </c>
      <c r="K26" s="91"/>
    </row>
    <row r="27" spans="1:13" x14ac:dyDescent="0.2">
      <c r="A27" s="108" t="s">
        <v>219</v>
      </c>
      <c r="B27" s="97">
        <v>59303</v>
      </c>
      <c r="C27" s="97">
        <v>58805</v>
      </c>
      <c r="D27" s="97">
        <v>45816</v>
      </c>
      <c r="E27" s="97">
        <v>17292</v>
      </c>
      <c r="F27" s="97">
        <v>8633</v>
      </c>
      <c r="G27" s="97">
        <v>6749</v>
      </c>
      <c r="H27" s="97">
        <v>92</v>
      </c>
      <c r="I27" s="97">
        <v>1398</v>
      </c>
      <c r="J27" s="74">
        <v>198088</v>
      </c>
      <c r="K27" s="91"/>
    </row>
    <row r="28" spans="1:13" x14ac:dyDescent="0.2">
      <c r="A28" s="108" t="s">
        <v>220</v>
      </c>
      <c r="B28" s="97">
        <v>5398</v>
      </c>
      <c r="C28" s="222" t="s">
        <v>232</v>
      </c>
      <c r="D28" s="97">
        <v>352</v>
      </c>
      <c r="E28" s="97">
        <v>369</v>
      </c>
      <c r="F28" s="97">
        <v>268</v>
      </c>
      <c r="G28" s="97">
        <v>66</v>
      </c>
      <c r="H28" s="97">
        <v>233</v>
      </c>
      <c r="I28" s="222" t="s">
        <v>232</v>
      </c>
      <c r="J28" s="74">
        <v>6686</v>
      </c>
      <c r="K28" s="91"/>
    </row>
    <row r="29" spans="1:13" x14ac:dyDescent="0.2">
      <c r="A29" s="108" t="s">
        <v>221</v>
      </c>
      <c r="B29" s="97">
        <v>22452</v>
      </c>
      <c r="C29" s="97">
        <v>32106</v>
      </c>
      <c r="D29" s="97">
        <v>25634</v>
      </c>
      <c r="E29" s="97">
        <v>7098</v>
      </c>
      <c r="F29" s="97">
        <v>6748</v>
      </c>
      <c r="G29" s="97">
        <v>3723</v>
      </c>
      <c r="H29" s="97">
        <v>637</v>
      </c>
      <c r="I29" s="97">
        <v>1554</v>
      </c>
      <c r="J29" s="74">
        <v>99952</v>
      </c>
      <c r="K29" s="91"/>
    </row>
    <row r="30" spans="1:13" x14ac:dyDescent="0.2">
      <c r="A30" s="108" t="s">
        <v>222</v>
      </c>
      <c r="B30" s="97">
        <v>9326</v>
      </c>
      <c r="C30" s="97">
        <v>7121</v>
      </c>
      <c r="D30" s="97">
        <v>10854</v>
      </c>
      <c r="E30" s="97">
        <v>3484</v>
      </c>
      <c r="F30" s="97">
        <v>2278</v>
      </c>
      <c r="G30" s="97">
        <v>707</v>
      </c>
      <c r="H30" s="97">
        <v>219</v>
      </c>
      <c r="I30" s="97">
        <v>405</v>
      </c>
      <c r="J30" s="74">
        <v>34394</v>
      </c>
      <c r="K30" s="91"/>
    </row>
    <row r="31" spans="1:13" x14ac:dyDescent="0.2">
      <c r="A31" s="108" t="s">
        <v>223</v>
      </c>
      <c r="B31" s="97">
        <v>37148</v>
      </c>
      <c r="C31" s="97">
        <v>20505</v>
      </c>
      <c r="D31" s="97">
        <v>36169</v>
      </c>
      <c r="E31" s="97">
        <v>18613</v>
      </c>
      <c r="F31" s="97">
        <v>13912</v>
      </c>
      <c r="G31" s="97">
        <v>3914</v>
      </c>
      <c r="H31" s="97">
        <v>1265</v>
      </c>
      <c r="I31" s="97">
        <v>2133</v>
      </c>
      <c r="J31" s="74">
        <v>133659</v>
      </c>
      <c r="K31" s="91"/>
    </row>
    <row r="32" spans="1:13" x14ac:dyDescent="0.2">
      <c r="A32" s="129" t="s">
        <v>224</v>
      </c>
      <c r="B32" s="196">
        <v>74752</v>
      </c>
      <c r="C32" s="197" t="s">
        <v>232</v>
      </c>
      <c r="D32" s="196">
        <v>42040</v>
      </c>
      <c r="E32" s="196">
        <v>17763</v>
      </c>
      <c r="F32" s="196">
        <v>20919</v>
      </c>
      <c r="G32" s="196">
        <v>7437</v>
      </c>
      <c r="H32" s="196">
        <v>1458</v>
      </c>
      <c r="I32" s="196">
        <v>3105</v>
      </c>
      <c r="J32" s="197">
        <v>167474</v>
      </c>
      <c r="K32" s="91"/>
    </row>
    <row r="33" spans="1:11" x14ac:dyDescent="0.2">
      <c r="A33" s="125" t="s">
        <v>127</v>
      </c>
      <c r="B33" s="164">
        <v>718369.00369999988</v>
      </c>
      <c r="C33" s="164">
        <v>572044.001223</v>
      </c>
      <c r="D33" s="164">
        <v>475782.99962599995</v>
      </c>
      <c r="E33" s="164">
        <v>303100.00002699997</v>
      </c>
      <c r="F33" s="164">
        <v>205355.99971800001</v>
      </c>
      <c r="G33" s="164">
        <v>81977.999594000008</v>
      </c>
      <c r="H33" s="164">
        <v>15163.000640999997</v>
      </c>
      <c r="I33" s="164">
        <v>30449.999995999999</v>
      </c>
      <c r="J33" s="164">
        <v>2402243.0045249998</v>
      </c>
      <c r="K33" s="91"/>
    </row>
    <row r="34" spans="1:11" x14ac:dyDescent="0.2">
      <c r="A34" s="129"/>
      <c r="B34" s="97"/>
      <c r="C34" s="97"/>
      <c r="D34" s="97"/>
      <c r="E34" s="97"/>
      <c r="F34" s="97"/>
      <c r="G34" s="97"/>
      <c r="H34" s="97"/>
      <c r="I34" s="97"/>
      <c r="J34" s="74"/>
      <c r="K34" s="91"/>
    </row>
    <row r="35" spans="1:11" x14ac:dyDescent="0.2">
      <c r="A35" s="108"/>
      <c r="B35" s="340" t="s">
        <v>9</v>
      </c>
      <c r="C35" s="340"/>
      <c r="D35" s="340"/>
      <c r="E35" s="340"/>
      <c r="F35" s="340"/>
      <c r="G35" s="340"/>
      <c r="H35" s="340"/>
      <c r="I35" s="340"/>
      <c r="J35" s="340"/>
      <c r="K35" s="91"/>
    </row>
    <row r="36" spans="1:11" x14ac:dyDescent="0.2">
      <c r="A36" s="108"/>
      <c r="B36" s="127">
        <v>267644.00111800001</v>
      </c>
      <c r="C36" s="127">
        <v>274267.00096700003</v>
      </c>
      <c r="D36" s="127">
        <v>176313.99970700001</v>
      </c>
      <c r="E36" s="127">
        <v>98125.999939999994</v>
      </c>
      <c r="F36" s="127">
        <v>68649.000058000005</v>
      </c>
      <c r="G36" s="127">
        <v>28102.000192</v>
      </c>
      <c r="H36" s="127">
        <v>3979.0000930000001</v>
      </c>
      <c r="I36" s="127">
        <v>13006</v>
      </c>
      <c r="J36" s="128">
        <v>930087.00207499997</v>
      </c>
      <c r="K36" s="91"/>
    </row>
    <row r="37" spans="1:11" x14ac:dyDescent="0.2">
      <c r="B37" s="97"/>
      <c r="C37" s="97"/>
      <c r="D37" s="97"/>
      <c r="E37" s="97"/>
      <c r="F37" s="97"/>
      <c r="G37" s="97"/>
      <c r="H37" s="97"/>
      <c r="I37" s="97"/>
      <c r="J37" s="74"/>
      <c r="K37" s="91"/>
    </row>
    <row r="38" spans="1:11" ht="121.5" customHeight="1" x14ac:dyDescent="0.2">
      <c r="A38" s="108" t="s">
        <v>259</v>
      </c>
      <c r="B38" s="97"/>
      <c r="C38" s="97"/>
      <c r="D38" s="274"/>
      <c r="E38" s="97"/>
      <c r="F38" s="97"/>
      <c r="G38" s="97"/>
      <c r="H38" s="97"/>
      <c r="I38" s="97"/>
      <c r="J38" s="74"/>
      <c r="K38" s="91"/>
    </row>
    <row r="39" spans="1:11" ht="15" customHeight="1" x14ac:dyDescent="0.25">
      <c r="A39" s="291" t="s">
        <v>567</v>
      </c>
      <c r="B39" s="97"/>
      <c r="C39" s="97"/>
      <c r="D39" s="97"/>
      <c r="E39" s="97"/>
      <c r="F39" s="97"/>
      <c r="G39" s="97"/>
      <c r="H39" s="97"/>
      <c r="I39" s="97"/>
      <c r="J39" s="74"/>
      <c r="K39" s="91"/>
    </row>
    <row r="40" spans="1:11" x14ac:dyDescent="0.2">
      <c r="A40" s="108"/>
      <c r="B40" s="97"/>
      <c r="C40" s="97"/>
      <c r="D40" s="97"/>
      <c r="E40" s="97"/>
      <c r="F40" s="97"/>
      <c r="G40" s="97"/>
      <c r="H40" s="97"/>
      <c r="I40" s="97"/>
      <c r="J40" s="74"/>
      <c r="K40" s="91"/>
    </row>
    <row r="41" spans="1:11" x14ac:dyDescent="0.2">
      <c r="A41" s="91"/>
      <c r="B41" s="83" t="s">
        <v>112</v>
      </c>
      <c r="C41" s="83" t="s">
        <v>113</v>
      </c>
      <c r="D41" s="83" t="s">
        <v>114</v>
      </c>
      <c r="E41" s="83" t="s">
        <v>115</v>
      </c>
      <c r="F41" s="83" t="s">
        <v>116</v>
      </c>
      <c r="G41" s="83" t="s">
        <v>117</v>
      </c>
      <c r="H41" s="83" t="s">
        <v>118</v>
      </c>
      <c r="I41" s="83" t="s">
        <v>119</v>
      </c>
      <c r="J41" s="83" t="s">
        <v>267</v>
      </c>
      <c r="K41" s="91"/>
    </row>
    <row r="42" spans="1:11" ht="18" customHeight="1" x14ac:dyDescent="0.2">
      <c r="A42" s="94" t="s">
        <v>226</v>
      </c>
      <c r="B42" s="336" t="s">
        <v>568</v>
      </c>
      <c r="C42" s="336"/>
      <c r="D42" s="336"/>
      <c r="E42" s="336"/>
      <c r="F42" s="336"/>
      <c r="G42" s="336"/>
      <c r="H42" s="336"/>
      <c r="I42" s="336"/>
      <c r="J42" s="336"/>
      <c r="K42" s="91"/>
    </row>
    <row r="43" spans="1:11" x14ac:dyDescent="0.2">
      <c r="A43" s="108" t="s">
        <v>198</v>
      </c>
      <c r="B43" s="161">
        <f t="shared" ref="B43:B52" si="0">B5/B$36</f>
        <v>0.13347207428815225</v>
      </c>
      <c r="C43" s="161">
        <f t="shared" ref="C43:J43" si="1">C5/C$36</f>
        <v>0.29411485784141339</v>
      </c>
      <c r="D43" s="161">
        <f t="shared" si="1"/>
        <v>0.10624227248618365</v>
      </c>
      <c r="E43" s="161">
        <f t="shared" si="1"/>
        <v>5.9117868898631069E-2</v>
      </c>
      <c r="F43" s="161">
        <f t="shared" si="1"/>
        <v>9.8763273962792306E-3</v>
      </c>
      <c r="G43" s="161">
        <f t="shared" si="1"/>
        <v>6.9781509736031255E-2</v>
      </c>
      <c r="H43" s="161">
        <f t="shared" si="1"/>
        <v>5.2777078434715179E-3</v>
      </c>
      <c r="I43" s="161">
        <f t="shared" si="1"/>
        <v>0.18783638320775026</v>
      </c>
      <c r="J43" s="161">
        <f t="shared" si="1"/>
        <v>0.15700144145033962</v>
      </c>
      <c r="K43" s="91"/>
    </row>
    <row r="44" spans="1:11" x14ac:dyDescent="0.2">
      <c r="A44" s="108" t="s">
        <v>199</v>
      </c>
      <c r="B44" s="161">
        <f t="shared" si="0"/>
        <v>9.3489859273805265E-2</v>
      </c>
      <c r="C44" s="161">
        <f t="shared" ref="C44:J51" si="2">C6/C$36</f>
        <v>0.10436545373332776</v>
      </c>
      <c r="D44" s="161">
        <f t="shared" si="2"/>
        <v>0.22977755633316027</v>
      </c>
      <c r="E44" s="161">
        <f t="shared" si="2"/>
        <v>6.8982736523846525E-2</v>
      </c>
      <c r="F44" s="161">
        <f t="shared" si="2"/>
        <v>5.2396975876720348E-2</v>
      </c>
      <c r="G44" s="161">
        <f t="shared" si="2"/>
        <v>3.800441223767536E-2</v>
      </c>
      <c r="H44" s="161">
        <f t="shared" si="2"/>
        <v>5.7803466857069006E-3</v>
      </c>
      <c r="I44" s="161">
        <f t="shared" si="2"/>
        <v>8.2269721666922965E-2</v>
      </c>
      <c r="J44" s="161">
        <f t="shared" si="2"/>
        <v>0.11470539827132978</v>
      </c>
      <c r="K44" s="91"/>
    </row>
    <row r="45" spans="1:11" x14ac:dyDescent="0.2">
      <c r="A45" s="108" t="s">
        <v>200</v>
      </c>
      <c r="B45" s="161">
        <f t="shared" si="0"/>
        <v>0.48790557402565182</v>
      </c>
      <c r="C45" s="161">
        <f t="shared" si="2"/>
        <v>0.35097550802906174</v>
      </c>
      <c r="D45" s="161">
        <f t="shared" si="2"/>
        <v>0.16985605255264938</v>
      </c>
      <c r="E45" s="161">
        <f t="shared" si="2"/>
        <v>0.49465992733505493</v>
      </c>
      <c r="F45" s="161">
        <f t="shared" si="2"/>
        <v>0.64051916215603844</v>
      </c>
      <c r="G45" s="161">
        <f t="shared" si="2"/>
        <v>0.5570421995960394</v>
      </c>
      <c r="H45" s="161">
        <f t="shared" si="2"/>
        <v>0.39457149115477541</v>
      </c>
      <c r="I45" s="161">
        <f t="shared" si="2"/>
        <v>3.4061202521912963E-2</v>
      </c>
      <c r="J45" s="161">
        <f t="shared" si="2"/>
        <v>0.39455556220149002</v>
      </c>
      <c r="K45" s="91"/>
    </row>
    <row r="46" spans="1:11" x14ac:dyDescent="0.2">
      <c r="A46" s="108" t="s">
        <v>203</v>
      </c>
      <c r="B46" s="161">
        <f t="shared" si="0"/>
        <v>8.4167774752658103E-2</v>
      </c>
      <c r="C46" s="161">
        <f t="shared" si="2"/>
        <v>1.9725304104852683E-3</v>
      </c>
      <c r="D46" s="161">
        <f t="shared" si="2"/>
        <v>7.7724968084062609E-2</v>
      </c>
      <c r="E46" s="161">
        <f t="shared" si="2"/>
        <v>0.18200069309785422</v>
      </c>
      <c r="F46" s="161">
        <f t="shared" si="2"/>
        <v>0.19346239550145203</v>
      </c>
      <c r="G46" s="161">
        <f t="shared" si="2"/>
        <v>6.878513937774014E-2</v>
      </c>
      <c r="H46" s="161">
        <f t="shared" si="2"/>
        <v>0.24604171327421981</v>
      </c>
      <c r="I46" s="161">
        <f t="shared" si="2"/>
        <v>3.6290942641857601E-2</v>
      </c>
      <c r="J46" s="161">
        <f t="shared" si="2"/>
        <v>7.6655194450562666E-2</v>
      </c>
      <c r="K46" s="91"/>
    </row>
    <row r="47" spans="1:11" x14ac:dyDescent="0.2">
      <c r="A47" s="108" t="s">
        <v>204</v>
      </c>
      <c r="B47" s="161">
        <f t="shared" si="0"/>
        <v>2.7831746532274614E-2</v>
      </c>
      <c r="C47" s="161">
        <f t="shared" si="2"/>
        <v>2.2788013060134798E-3</v>
      </c>
      <c r="D47" s="161">
        <f t="shared" si="2"/>
        <v>2.5982054786419354E-2</v>
      </c>
      <c r="E47" s="161">
        <f t="shared" si="2"/>
        <v>9.1647473712358082E-2</v>
      </c>
      <c r="F47" s="161">
        <f t="shared" si="2"/>
        <v>4.0117117476921836E-2</v>
      </c>
      <c r="G47" s="161">
        <f t="shared" si="2"/>
        <v>2.0318838378008078E-2</v>
      </c>
      <c r="H47" s="161">
        <f t="shared" si="2"/>
        <v>0.26338275333134054</v>
      </c>
      <c r="I47" s="161">
        <f t="shared" si="2"/>
        <v>1.9606335537444255E-2</v>
      </c>
      <c r="J47" s="161">
        <f t="shared" si="2"/>
        <v>2.8251120531067445E-2</v>
      </c>
      <c r="K47" s="91"/>
    </row>
    <row r="48" spans="1:11" x14ac:dyDescent="0.2">
      <c r="A48" s="108" t="s">
        <v>201</v>
      </c>
      <c r="B48" s="161">
        <f t="shared" si="0"/>
        <v>5.5528986033382376E-2</v>
      </c>
      <c r="C48" s="161">
        <f t="shared" si="2"/>
        <v>1.7967892537655086E-2</v>
      </c>
      <c r="D48" s="161">
        <f t="shared" si="2"/>
        <v>5.2605011600969108E-2</v>
      </c>
      <c r="E48" s="161">
        <f t="shared" si="2"/>
        <v>8.3718892087959698E-2</v>
      </c>
      <c r="F48" s="161">
        <f t="shared" si="2"/>
        <v>5.1275328075078017E-3</v>
      </c>
      <c r="G48" s="161">
        <f t="shared" si="2"/>
        <v>0.11369297481214678</v>
      </c>
      <c r="H48" s="161">
        <f t="shared" si="2"/>
        <v>0.26564462812139972</v>
      </c>
      <c r="I48" s="161">
        <f t="shared" si="2"/>
        <v>0.24842380439797015</v>
      </c>
      <c r="J48" s="161">
        <f t="shared" si="2"/>
        <v>4.8506214901777582E-2</v>
      </c>
      <c r="K48" s="91"/>
    </row>
    <row r="49" spans="1:11" x14ac:dyDescent="0.2">
      <c r="A49" s="108" t="s">
        <v>202</v>
      </c>
      <c r="B49" s="161">
        <f t="shared" si="0"/>
        <v>8.7941444238172586E-2</v>
      </c>
      <c r="C49" s="161">
        <f t="shared" si="2"/>
        <v>0.12014934309929952</v>
      </c>
      <c r="D49" s="161">
        <f t="shared" si="2"/>
        <v>0.11315040231151846</v>
      </c>
      <c r="E49" s="161">
        <f t="shared" si="2"/>
        <v>0.12455414474729684</v>
      </c>
      <c r="F49" s="161">
        <f t="shared" si="2"/>
        <v>0.18492621872531687</v>
      </c>
      <c r="G49" s="161">
        <f t="shared" si="2"/>
        <v>7.5652977918818171E-2</v>
      </c>
      <c r="H49" s="161">
        <f t="shared" si="2"/>
        <v>0.16712741504326473</v>
      </c>
      <c r="I49" s="161">
        <f t="shared" si="2"/>
        <v>0.12217438105489774</v>
      </c>
      <c r="J49" s="161">
        <f t="shared" si="2"/>
        <v>0.11368506361674069</v>
      </c>
      <c r="K49" s="91"/>
    </row>
    <row r="50" spans="1:11" x14ac:dyDescent="0.2">
      <c r="A50" s="108" t="s">
        <v>225</v>
      </c>
      <c r="B50" s="161">
        <f t="shared" si="0"/>
        <v>0.14059721063357414</v>
      </c>
      <c r="C50" s="161">
        <f t="shared" si="2"/>
        <v>6.7995784889352623E-2</v>
      </c>
      <c r="D50" s="161">
        <f t="shared" si="2"/>
        <v>8.6975509746723592E-2</v>
      </c>
      <c r="E50" s="161">
        <f t="shared" si="2"/>
        <v>0.42515745088467327</v>
      </c>
      <c r="F50" s="161">
        <f t="shared" si="2"/>
        <v>0.23440982368868052</v>
      </c>
      <c r="G50" s="161">
        <f t="shared" si="2"/>
        <v>0.37801579700451809</v>
      </c>
      <c r="H50" s="161">
        <f t="shared" si="2"/>
        <v>0.32369941439958644</v>
      </c>
      <c r="I50" s="161">
        <f t="shared" si="2"/>
        <v>0.15662002152852531</v>
      </c>
      <c r="J50" s="161">
        <f t="shared" si="2"/>
        <v>0.1541500952923098</v>
      </c>
      <c r="K50" s="91"/>
    </row>
    <row r="51" spans="1:11" x14ac:dyDescent="0.2">
      <c r="A51" s="108" t="s">
        <v>205</v>
      </c>
      <c r="B51" s="161">
        <f t="shared" si="0"/>
        <v>0.34690857860499846</v>
      </c>
      <c r="C51" s="161">
        <f t="shared" si="2"/>
        <v>0.32709367034204045</v>
      </c>
      <c r="D51" s="161">
        <f t="shared" si="2"/>
        <v>0.3929410036363063</v>
      </c>
      <c r="E51" s="161">
        <f t="shared" si="2"/>
        <v>0.29696512665163066</v>
      </c>
      <c r="F51" s="161">
        <f t="shared" si="2"/>
        <v>0.42322539258332859</v>
      </c>
      <c r="G51" s="161">
        <f t="shared" si="2"/>
        <v>0.44473702635436946</v>
      </c>
      <c r="H51" s="161">
        <f t="shared" si="2"/>
        <v>0.47524502533355428</v>
      </c>
      <c r="I51" s="161">
        <f t="shared" si="2"/>
        <v>0.3590650469014301</v>
      </c>
      <c r="J51" s="161">
        <f t="shared" si="2"/>
        <v>0.35383033981315948</v>
      </c>
      <c r="K51" s="91"/>
    </row>
    <row r="52" spans="1:11" x14ac:dyDescent="0.2">
      <c r="A52" s="108" t="s">
        <v>206</v>
      </c>
      <c r="B52" s="161">
        <f t="shared" si="0"/>
        <v>3.3178401021157012E-3</v>
      </c>
      <c r="C52" s="117" t="s">
        <v>232</v>
      </c>
      <c r="D52" s="117" t="s">
        <v>232</v>
      </c>
      <c r="E52" s="161">
        <f>E14/E$36</f>
        <v>1.4369280321853096E-3</v>
      </c>
      <c r="F52" s="117" t="s">
        <v>232</v>
      </c>
      <c r="G52" s="161">
        <f>G14/G$36</f>
        <v>4.0210660888177112E-3</v>
      </c>
      <c r="H52" s="117" t="s">
        <v>232</v>
      </c>
      <c r="I52" s="161">
        <f>I14/I$36</f>
        <v>1.1225588190066124E-2</v>
      </c>
      <c r="J52" s="161">
        <f>J14/J$36</f>
        <v>1.4428757707677161E-3</v>
      </c>
      <c r="K52" s="91"/>
    </row>
    <row r="53" spans="1:11" x14ac:dyDescent="0.2">
      <c r="A53" s="108" t="s">
        <v>207</v>
      </c>
      <c r="B53" s="117" t="s">
        <v>232</v>
      </c>
      <c r="C53" s="117" t="s">
        <v>232</v>
      </c>
      <c r="D53" s="117" t="s">
        <v>232</v>
      </c>
      <c r="E53" s="117" t="s">
        <v>232</v>
      </c>
      <c r="F53" s="117" t="s">
        <v>232</v>
      </c>
      <c r="G53" s="117" t="s">
        <v>232</v>
      </c>
      <c r="H53" s="117" t="s">
        <v>232</v>
      </c>
      <c r="I53" s="117" t="s">
        <v>232</v>
      </c>
      <c r="J53" s="117" t="s">
        <v>232</v>
      </c>
      <c r="K53" s="91"/>
    </row>
    <row r="54" spans="1:11" x14ac:dyDescent="0.2">
      <c r="A54" s="108" t="s">
        <v>208</v>
      </c>
      <c r="B54" s="117" t="s">
        <v>232</v>
      </c>
      <c r="C54" s="117" t="s">
        <v>232</v>
      </c>
      <c r="D54" s="117" t="s">
        <v>232</v>
      </c>
      <c r="E54" s="117" t="s">
        <v>232</v>
      </c>
      <c r="F54" s="117" t="s">
        <v>232</v>
      </c>
      <c r="G54" s="117" t="s">
        <v>232</v>
      </c>
      <c r="H54" s="117" t="s">
        <v>232</v>
      </c>
      <c r="I54" s="117" t="s">
        <v>232</v>
      </c>
      <c r="J54" s="117" t="s">
        <v>232</v>
      </c>
      <c r="K54" s="91"/>
    </row>
    <row r="55" spans="1:11" x14ac:dyDescent="0.2">
      <c r="A55" s="108" t="s">
        <v>209</v>
      </c>
      <c r="B55" s="161">
        <f>B17/B$36</f>
        <v>1.0312205722792045E-3</v>
      </c>
      <c r="C55" s="117" t="s">
        <v>232</v>
      </c>
      <c r="D55" s="161">
        <f>D17/D$36</f>
        <v>7.946050808944229E-3</v>
      </c>
      <c r="E55" s="117" t="s">
        <v>232</v>
      </c>
      <c r="F55" s="161">
        <f>F17/F$36</f>
        <v>6.3074480274172675E-3</v>
      </c>
      <c r="G55" s="117" t="s">
        <v>232</v>
      </c>
      <c r="H55" s="117" t="s">
        <v>232</v>
      </c>
      <c r="I55" s="117" t="s">
        <v>232</v>
      </c>
      <c r="J55" s="161">
        <f>J17/J$36</f>
        <v>2.3137620407541917E-3</v>
      </c>
      <c r="K55" s="91"/>
    </row>
    <row r="56" spans="1:11" x14ac:dyDescent="0.2">
      <c r="A56" s="108" t="s">
        <v>210</v>
      </c>
      <c r="B56" s="117" t="s">
        <v>232</v>
      </c>
      <c r="C56" s="117" t="s">
        <v>232</v>
      </c>
      <c r="D56" s="117" t="s">
        <v>232</v>
      </c>
      <c r="E56" s="161">
        <f t="shared" ref="E56:E68" si="3">E18/E$36</f>
        <v>1.3554002005719587E-3</v>
      </c>
      <c r="F56" s="117" t="s">
        <v>232</v>
      </c>
      <c r="G56" s="117" t="s">
        <v>232</v>
      </c>
      <c r="H56" s="117" t="s">
        <v>232</v>
      </c>
      <c r="I56" s="117" t="s">
        <v>232</v>
      </c>
      <c r="J56" s="117" t="s">
        <v>232</v>
      </c>
      <c r="K56" s="91"/>
    </row>
    <row r="57" spans="1:11" x14ac:dyDescent="0.2">
      <c r="A57" s="108" t="s">
        <v>211</v>
      </c>
      <c r="B57" s="161">
        <f t="shared" ref="B57:B68" si="4">B19/B$36</f>
        <v>1.6477111317939463E-3</v>
      </c>
      <c r="C57" s="117" t="s">
        <v>232</v>
      </c>
      <c r="D57" s="117" t="s">
        <v>232</v>
      </c>
      <c r="E57" s="161">
        <f t="shared" si="3"/>
        <v>6.4203167395513834E-3</v>
      </c>
      <c r="F57" s="117" t="s">
        <v>232</v>
      </c>
      <c r="G57" s="161">
        <f>G19/G$36</f>
        <v>1.9927407165822282E-3</v>
      </c>
      <c r="H57" s="117" t="s">
        <v>232</v>
      </c>
      <c r="I57" s="117" t="s">
        <v>232</v>
      </c>
      <c r="J57" s="161">
        <f t="shared" ref="J57:J68" si="5">J19/J$36</f>
        <v>1.2837508720541378E-3</v>
      </c>
      <c r="K57" s="91"/>
    </row>
    <row r="58" spans="1:11" x14ac:dyDescent="0.2">
      <c r="A58" s="108" t="s">
        <v>212</v>
      </c>
      <c r="B58" s="161">
        <f t="shared" si="4"/>
        <v>7.0242560720467544E-4</v>
      </c>
      <c r="C58" s="117" t="s">
        <v>232</v>
      </c>
      <c r="D58" s="161">
        <f t="shared" ref="D58:D68" si="6">D20/D$36</f>
        <v>6.7493222431432064E-4</v>
      </c>
      <c r="E58" s="161">
        <f t="shared" si="3"/>
        <v>5.8445264287820924E-2</v>
      </c>
      <c r="F58" s="161">
        <f t="shared" ref="F58:F68" si="7">F20/F$36</f>
        <v>1.775699571690912E-2</v>
      </c>
      <c r="G58" s="117" t="s">
        <v>232</v>
      </c>
      <c r="H58" s="117" t="s">
        <v>232</v>
      </c>
      <c r="I58" s="117" t="s">
        <v>232</v>
      </c>
      <c r="J58" s="161">
        <f t="shared" si="5"/>
        <v>7.8078717193108453E-3</v>
      </c>
      <c r="K58" s="91"/>
    </row>
    <row r="59" spans="1:11" x14ac:dyDescent="0.2">
      <c r="A59" s="108" t="s">
        <v>213</v>
      </c>
      <c r="B59" s="161">
        <f t="shared" si="4"/>
        <v>8.7429570258454282E-4</v>
      </c>
      <c r="C59" s="117" t="s">
        <v>232</v>
      </c>
      <c r="D59" s="161">
        <f t="shared" si="6"/>
        <v>7.9403791095802433E-4</v>
      </c>
      <c r="E59" s="161">
        <f t="shared" si="3"/>
        <v>6.2460509994778458E-2</v>
      </c>
      <c r="F59" s="161">
        <f t="shared" si="7"/>
        <v>2.9760083879938747E-2</v>
      </c>
      <c r="G59" s="117" t="s">
        <v>232</v>
      </c>
      <c r="H59" s="117" t="s">
        <v>232</v>
      </c>
      <c r="I59" s="161">
        <f t="shared" ref="I59:I65" si="8">I21/I$36</f>
        <v>3.8443795171459326E-3</v>
      </c>
      <c r="J59" s="161">
        <f t="shared" si="5"/>
        <v>9.2421461442021517E-3</v>
      </c>
      <c r="K59" s="91"/>
    </row>
    <row r="60" spans="1:11" x14ac:dyDescent="0.2">
      <c r="A60" s="108" t="s">
        <v>214</v>
      </c>
      <c r="B60" s="161">
        <f t="shared" si="4"/>
        <v>0.10490053908445994</v>
      </c>
      <c r="C60" s="161">
        <f>C22/C$36</f>
        <v>0.17369205858539224</v>
      </c>
      <c r="D60" s="161">
        <f t="shared" si="6"/>
        <v>0.23599373883608882</v>
      </c>
      <c r="E60" s="161">
        <f t="shared" si="3"/>
        <v>0.18116503282381738</v>
      </c>
      <c r="F60" s="161">
        <f t="shared" si="7"/>
        <v>0.23223936235822978</v>
      </c>
      <c r="G60" s="161">
        <f>G22/G$36</f>
        <v>0.1378549560007063</v>
      </c>
      <c r="H60" s="161">
        <f>H22/H$36</f>
        <v>9.9773810183723458E-2</v>
      </c>
      <c r="I60" s="161">
        <f t="shared" si="8"/>
        <v>0.21220974934645548</v>
      </c>
      <c r="J60" s="161">
        <f t="shared" si="5"/>
        <v>0.16995614350844707</v>
      </c>
      <c r="K60" s="91"/>
    </row>
    <row r="61" spans="1:11" x14ac:dyDescent="0.2">
      <c r="A61" s="108" t="s">
        <v>215</v>
      </c>
      <c r="B61" s="161">
        <f t="shared" si="4"/>
        <v>5.9586614806915766E-2</v>
      </c>
      <c r="C61" s="117" t="s">
        <v>232</v>
      </c>
      <c r="D61" s="161">
        <f t="shared" si="6"/>
        <v>8.0810372538070926E-2</v>
      </c>
      <c r="E61" s="161">
        <f t="shared" si="3"/>
        <v>5.81599168771742E-2</v>
      </c>
      <c r="F61" s="161">
        <f t="shared" si="7"/>
        <v>2.6948680948549525E-3</v>
      </c>
      <c r="G61" s="161">
        <f t="shared" ref="G61:G68" si="9">G23/G$36</f>
        <v>1.5870756421351318E-2</v>
      </c>
      <c r="H61" s="117" t="s">
        <v>232</v>
      </c>
      <c r="I61" s="161">
        <f t="shared" si="8"/>
        <v>5.7435029986160235E-2</v>
      </c>
      <c r="J61" s="161">
        <f t="shared" si="5"/>
        <v>4.008334695230345E-2</v>
      </c>
      <c r="K61" s="91"/>
    </row>
    <row r="62" spans="1:11" x14ac:dyDescent="0.2">
      <c r="A62" s="108" t="s">
        <v>216</v>
      </c>
      <c r="B62" s="161">
        <f t="shared" si="4"/>
        <v>4.1241350278325574E-2</v>
      </c>
      <c r="C62" s="161">
        <f>C24/C$36</f>
        <v>2.0986848507861745E-2</v>
      </c>
      <c r="D62" s="161">
        <f t="shared" si="6"/>
        <v>7.0595641983532353E-2</v>
      </c>
      <c r="E62" s="161">
        <f t="shared" si="3"/>
        <v>0.10028942386337328</v>
      </c>
      <c r="F62" s="161">
        <f t="shared" si="7"/>
        <v>3.7990356710171438E-2</v>
      </c>
      <c r="G62" s="161">
        <f t="shared" si="9"/>
        <v>6.4870827255882182E-2</v>
      </c>
      <c r="H62" s="161">
        <f t="shared" ref="H62:H68" si="10">H24/H$36</f>
        <v>0.15757727704079247</v>
      </c>
      <c r="I62" s="161">
        <f t="shared" si="8"/>
        <v>1.3378440719667846E-2</v>
      </c>
      <c r="J62" s="161">
        <f t="shared" si="5"/>
        <v>4.7645005145902065E-2</v>
      </c>
      <c r="K62" s="91"/>
    </row>
    <row r="63" spans="1:11" x14ac:dyDescent="0.2">
      <c r="A63" s="108" t="s">
        <v>217</v>
      </c>
      <c r="B63" s="161">
        <f t="shared" si="4"/>
        <v>0.11253754940960013</v>
      </c>
      <c r="C63" s="161">
        <f>C25/C$36</f>
        <v>9.7773337315291961E-2</v>
      </c>
      <c r="D63" s="161">
        <f t="shared" si="6"/>
        <v>0.11781253918871487</v>
      </c>
      <c r="E63" s="161">
        <f t="shared" si="3"/>
        <v>0.11054154868875216</v>
      </c>
      <c r="F63" s="161">
        <f t="shared" si="7"/>
        <v>0.1100962868157499</v>
      </c>
      <c r="G63" s="161">
        <f t="shared" si="9"/>
        <v>9.5865062329866496E-2</v>
      </c>
      <c r="H63" s="161">
        <f t="shared" si="10"/>
        <v>0.39180697752248078</v>
      </c>
      <c r="I63" s="161">
        <f t="shared" si="8"/>
        <v>4.2672612640319851E-2</v>
      </c>
      <c r="J63" s="161">
        <f t="shared" si="5"/>
        <v>0.10850705339914209</v>
      </c>
      <c r="K63" s="91"/>
    </row>
    <row r="64" spans="1:11" x14ac:dyDescent="0.2">
      <c r="A64" s="108" t="s">
        <v>218</v>
      </c>
      <c r="B64" s="161">
        <f t="shared" si="4"/>
        <v>0.12128797904828817</v>
      </c>
      <c r="C64" s="161">
        <f>C26/C$36</f>
        <v>7.4157663620813066E-2</v>
      </c>
      <c r="D64" s="161">
        <f t="shared" si="6"/>
        <v>1.5733294035696854E-2</v>
      </c>
      <c r="E64" s="161">
        <f t="shared" si="3"/>
        <v>2.276664697802824E-2</v>
      </c>
      <c r="F64" s="161">
        <f t="shared" si="7"/>
        <v>1.2527494927433833E-3</v>
      </c>
      <c r="G64" s="161">
        <f t="shared" si="9"/>
        <v>2.6581737772980799E-2</v>
      </c>
      <c r="H64" s="161">
        <f t="shared" si="10"/>
        <v>3.3676802429770641E-2</v>
      </c>
      <c r="I64" s="161">
        <f t="shared" si="8"/>
        <v>9.3110871905274492E-2</v>
      </c>
      <c r="J64" s="161">
        <f t="shared" si="5"/>
        <v>6.4496116886023094E-2</v>
      </c>
      <c r="K64" s="91"/>
    </row>
    <row r="65" spans="1:11" x14ac:dyDescent="0.2">
      <c r="A65" s="108" t="s">
        <v>219</v>
      </c>
      <c r="B65" s="161">
        <f t="shared" si="4"/>
        <v>0.22157417970244078</v>
      </c>
      <c r="C65" s="161">
        <f>C27/C$36</f>
        <v>0.21440785728019629</v>
      </c>
      <c r="D65" s="161">
        <f t="shared" si="6"/>
        <v>0.25985457806037743</v>
      </c>
      <c r="E65" s="161">
        <f t="shared" si="3"/>
        <v>0.17622240803225797</v>
      </c>
      <c r="F65" s="161">
        <f t="shared" si="7"/>
        <v>0.12575565547504219</v>
      </c>
      <c r="G65" s="161">
        <f t="shared" si="9"/>
        <v>0.24016084100381177</v>
      </c>
      <c r="H65" s="161">
        <f t="shared" si="10"/>
        <v>2.3121386742827602E-2</v>
      </c>
      <c r="I65" s="161">
        <f t="shared" si="8"/>
        <v>0.10748885129940028</v>
      </c>
      <c r="J65" s="161">
        <f t="shared" si="5"/>
        <v>0.21297792524577897</v>
      </c>
      <c r="K65" s="91"/>
    </row>
    <row r="66" spans="1:11" x14ac:dyDescent="0.2">
      <c r="A66" s="108" t="s">
        <v>220</v>
      </c>
      <c r="B66" s="161">
        <f t="shared" si="4"/>
        <v>2.016858206218531E-2</v>
      </c>
      <c r="C66" s="117" t="s">
        <v>232</v>
      </c>
      <c r="D66" s="161">
        <f t="shared" si="6"/>
        <v>1.9964381761230325E-3</v>
      </c>
      <c r="E66" s="161">
        <f t="shared" si="3"/>
        <v>3.76047123316581E-3</v>
      </c>
      <c r="F66" s="161">
        <f t="shared" si="7"/>
        <v>3.9039170238979854E-3</v>
      </c>
      <c r="G66" s="161">
        <f t="shared" si="9"/>
        <v>2.3485872731147692E-3</v>
      </c>
      <c r="H66" s="161">
        <f t="shared" si="10"/>
        <v>5.8557425120422078E-2</v>
      </c>
      <c r="I66" s="117" t="s">
        <v>232</v>
      </c>
      <c r="J66" s="161">
        <f t="shared" si="5"/>
        <v>7.1885748162093515E-3</v>
      </c>
      <c r="K66" s="91"/>
    </row>
    <row r="67" spans="1:11" x14ac:dyDescent="0.2">
      <c r="A67" s="108" t="s">
        <v>221</v>
      </c>
      <c r="B67" s="161">
        <f t="shared" si="4"/>
        <v>8.3887551771060498E-2</v>
      </c>
      <c r="C67" s="161">
        <f>C29/C$36</f>
        <v>0.11706111156939006</v>
      </c>
      <c r="D67" s="161">
        <f t="shared" si="6"/>
        <v>0.14538834149641425</v>
      </c>
      <c r="E67" s="161">
        <f t="shared" si="3"/>
        <v>7.233556859894559E-2</v>
      </c>
      <c r="F67" s="161">
        <f t="shared" si="7"/>
        <v>9.8297134616655235E-2</v>
      </c>
      <c r="G67" s="161">
        <f t="shared" si="9"/>
        <v>0.13248167299706493</v>
      </c>
      <c r="H67" s="161">
        <f t="shared" si="10"/>
        <v>0.16009047125196937</v>
      </c>
      <c r="I67" s="161">
        <f>I29/I$36</f>
        <v>0.11948331539289558</v>
      </c>
      <c r="J67" s="161">
        <f t="shared" si="5"/>
        <v>0.10746521537986198</v>
      </c>
      <c r="K67" s="91"/>
    </row>
    <row r="68" spans="1:11" x14ac:dyDescent="0.2">
      <c r="A68" s="108" t="s">
        <v>222</v>
      </c>
      <c r="B68" s="161">
        <f t="shared" si="4"/>
        <v>3.4844793685057468E-2</v>
      </c>
      <c r="C68" s="161">
        <f>C30/C$36</f>
        <v>2.5963750560195183E-2</v>
      </c>
      <c r="D68" s="161">
        <f t="shared" si="6"/>
        <v>6.1560624896702831E-2</v>
      </c>
      <c r="E68" s="161">
        <f t="shared" si="3"/>
        <v>3.5505370667614319E-2</v>
      </c>
      <c r="F68" s="161">
        <f t="shared" si="7"/>
        <v>3.3183294703132873E-2</v>
      </c>
      <c r="G68" s="161">
        <f t="shared" si="9"/>
        <v>2.5158351546850633E-2</v>
      </c>
      <c r="H68" s="161">
        <f t="shared" si="10"/>
        <v>5.5038953224774402E-2</v>
      </c>
      <c r="I68" s="161">
        <f>I30/I$36</f>
        <v>3.1139474088882055E-2</v>
      </c>
      <c r="J68" s="161">
        <f t="shared" si="5"/>
        <v>3.6979336259154123E-2</v>
      </c>
      <c r="K68" s="91"/>
    </row>
    <row r="69" spans="1:11" x14ac:dyDescent="0.2">
      <c r="A69" s="108" t="s">
        <v>223</v>
      </c>
      <c r="B69" s="161">
        <f t="shared" ref="B69:J70" si="11">B31/B$36</f>
        <v>0.13879631093850683</v>
      </c>
      <c r="C69" s="161">
        <f t="shared" si="11"/>
        <v>7.4762913247690244E-2</v>
      </c>
      <c r="D69" s="161">
        <f t="shared" si="11"/>
        <v>0.20513969429600559</v>
      </c>
      <c r="E69" s="161">
        <f t="shared" si="11"/>
        <v>0.18968469122741255</v>
      </c>
      <c r="F69" s="161">
        <f t="shared" si="11"/>
        <v>0.20265408073309243</v>
      </c>
      <c r="G69" s="161">
        <f t="shared" si="11"/>
        <v>0.13927834222683647</v>
      </c>
      <c r="H69" s="161">
        <f t="shared" si="11"/>
        <v>0.31791906771387951</v>
      </c>
      <c r="I69" s="161">
        <f t="shared" si="11"/>
        <v>0.1640012302014455</v>
      </c>
      <c r="J69" s="161">
        <f t="shared" si="11"/>
        <v>0.14370591106187941</v>
      </c>
      <c r="K69" s="91"/>
    </row>
    <row r="70" spans="1:11" x14ac:dyDescent="0.2">
      <c r="A70" s="129" t="s">
        <v>224</v>
      </c>
      <c r="B70" s="62">
        <f t="shared" si="11"/>
        <v>0.27929637760512716</v>
      </c>
      <c r="C70" s="162" t="s">
        <v>232</v>
      </c>
      <c r="D70" s="62">
        <f t="shared" si="11"/>
        <v>0.23843824126196672</v>
      </c>
      <c r="E70" s="62">
        <f t="shared" si="11"/>
        <v>0.18102235911849401</v>
      </c>
      <c r="F70" s="62">
        <f t="shared" si="11"/>
        <v>0.30472403068254461</v>
      </c>
      <c r="G70" s="62">
        <f t="shared" si="11"/>
        <v>0.2646430840932506</v>
      </c>
      <c r="H70" s="62">
        <f t="shared" si="11"/>
        <v>0.36642371598959395</v>
      </c>
      <c r="I70" s="62">
        <f t="shared" si="11"/>
        <v>0.23873596801476241</v>
      </c>
      <c r="J70" s="62">
        <f t="shared" si="11"/>
        <v>0.18006272491322839</v>
      </c>
      <c r="K70" s="91"/>
    </row>
    <row r="71" spans="1:11" x14ac:dyDescent="0.2">
      <c r="A71" s="108"/>
      <c r="B71" s="97"/>
      <c r="C71" s="97"/>
      <c r="D71" s="97"/>
      <c r="E71" s="97"/>
      <c r="F71" s="97"/>
      <c r="G71" s="97"/>
      <c r="H71" s="97"/>
      <c r="I71" s="97"/>
      <c r="J71" s="74"/>
      <c r="K71" s="91"/>
    </row>
    <row r="72" spans="1:11" x14ac:dyDescent="0.2">
      <c r="A72" s="31" t="s">
        <v>262</v>
      </c>
      <c r="B72" s="190"/>
      <c r="C72" s="190"/>
      <c r="D72" s="190"/>
      <c r="E72" s="190"/>
      <c r="F72" s="190"/>
      <c r="G72" s="190"/>
      <c r="H72" s="190"/>
      <c r="I72" s="190"/>
      <c r="J72" s="190"/>
      <c r="K72" s="91"/>
    </row>
    <row r="73" spans="1:11" x14ac:dyDescent="0.2">
      <c r="A73" s="31" t="s">
        <v>493</v>
      </c>
      <c r="B73" s="190"/>
      <c r="C73" s="190"/>
      <c r="D73" s="190"/>
      <c r="E73" s="190"/>
      <c r="F73" s="190"/>
      <c r="G73" s="190"/>
      <c r="H73" s="190"/>
      <c r="I73" s="190"/>
      <c r="J73" s="190"/>
      <c r="K73" s="91"/>
    </row>
    <row r="74" spans="1:11" x14ac:dyDescent="0.2">
      <c r="A74" s="206" t="s">
        <v>314</v>
      </c>
      <c r="B74" s="206"/>
      <c r="C74" s="206"/>
      <c r="D74" s="206"/>
      <c r="E74" s="206"/>
      <c r="F74" s="190"/>
      <c r="G74" s="190"/>
      <c r="H74" s="190"/>
      <c r="I74" s="190"/>
      <c r="J74" s="190"/>
      <c r="K74" s="91"/>
    </row>
    <row r="75" spans="1:11" x14ac:dyDescent="0.2">
      <c r="A75" s="206" t="s">
        <v>484</v>
      </c>
      <c r="B75" s="206"/>
      <c r="C75" s="206"/>
      <c r="D75" s="206"/>
      <c r="E75" s="206"/>
      <c r="F75" s="190"/>
      <c r="G75" s="190"/>
      <c r="H75" s="190"/>
      <c r="I75" s="190"/>
      <c r="J75" s="190"/>
      <c r="K75" s="91"/>
    </row>
    <row r="76" spans="1:11" ht="22.5" customHeight="1" x14ac:dyDescent="0.2">
      <c r="A76" s="339" t="s">
        <v>339</v>
      </c>
      <c r="B76" s="339"/>
      <c r="C76" s="339"/>
      <c r="D76" s="339"/>
      <c r="E76" s="339"/>
      <c r="F76" s="339"/>
      <c r="G76" s="339"/>
      <c r="H76" s="339"/>
      <c r="I76" s="339"/>
      <c r="J76" s="339"/>
      <c r="K76" s="91"/>
    </row>
    <row r="77" spans="1:11" x14ac:dyDescent="0.2">
      <c r="A77" s="207" t="s">
        <v>479</v>
      </c>
      <c r="B77" s="190"/>
      <c r="C77" s="190"/>
      <c r="D77" s="190"/>
      <c r="E77" s="190"/>
      <c r="F77" s="190"/>
      <c r="G77" s="190"/>
      <c r="H77" s="190"/>
      <c r="I77" s="190"/>
      <c r="J77" s="190"/>
      <c r="K77" s="91"/>
    </row>
    <row r="78" spans="1:11" x14ac:dyDescent="0.2">
      <c r="A78" s="186"/>
      <c r="B78" s="190"/>
      <c r="C78" s="190"/>
      <c r="D78" s="190"/>
      <c r="E78" s="190"/>
      <c r="F78" s="190"/>
      <c r="G78" s="190"/>
      <c r="H78" s="190"/>
      <c r="I78" s="190"/>
      <c r="J78" s="190"/>
      <c r="K78" s="91"/>
    </row>
    <row r="79" spans="1:11" x14ac:dyDescent="0.2">
      <c r="A79" s="167" t="s">
        <v>7</v>
      </c>
      <c r="B79" s="190"/>
      <c r="C79" s="190"/>
      <c r="D79" s="190"/>
      <c r="E79" s="190"/>
      <c r="F79" s="190"/>
      <c r="G79" s="190"/>
      <c r="H79" s="190"/>
      <c r="I79" s="190"/>
      <c r="J79" s="190"/>
      <c r="K79" s="91"/>
    </row>
    <row r="80" spans="1:11" x14ac:dyDescent="0.2">
      <c r="A80" s="31"/>
      <c r="B80" s="190"/>
      <c r="C80" s="190"/>
      <c r="D80" s="190"/>
      <c r="E80" s="190"/>
      <c r="F80" s="190"/>
      <c r="G80" s="190"/>
      <c r="H80" s="190"/>
      <c r="I80" s="190"/>
      <c r="J80" s="190"/>
      <c r="K80" s="91"/>
    </row>
    <row r="81" spans="1:11" x14ac:dyDescent="0.2">
      <c r="A81" s="31"/>
      <c r="B81" s="190"/>
      <c r="C81" s="190"/>
      <c r="D81" s="190"/>
      <c r="E81" s="190"/>
      <c r="F81" s="190"/>
      <c r="G81" s="190"/>
      <c r="H81" s="190"/>
      <c r="I81" s="190"/>
      <c r="J81" s="190"/>
      <c r="K81" s="91"/>
    </row>
    <row r="89" spans="1:11" x14ac:dyDescent="0.2">
      <c r="A89" s="73"/>
    </row>
    <row r="90" spans="1:11" x14ac:dyDescent="0.2">
      <c r="A90" s="73"/>
      <c r="B90" s="107"/>
      <c r="C90" s="107"/>
      <c r="D90" s="107"/>
      <c r="E90" s="107"/>
      <c r="F90" s="107"/>
      <c r="G90" s="107"/>
      <c r="H90" s="107"/>
      <c r="I90" s="107"/>
      <c r="J90" s="110"/>
    </row>
    <row r="92" spans="1:11" x14ac:dyDescent="0.2">
      <c r="A92" s="11"/>
      <c r="B92" s="11"/>
      <c r="C92" s="11"/>
      <c r="D92" s="11"/>
      <c r="E92" s="11"/>
      <c r="F92" s="11"/>
      <c r="G92" s="11"/>
      <c r="H92" s="11"/>
      <c r="I92" s="11"/>
      <c r="J92" s="11"/>
    </row>
    <row r="93" spans="1:11" x14ac:dyDescent="0.2">
      <c r="A93" s="11"/>
      <c r="B93" s="11"/>
      <c r="C93" s="11"/>
      <c r="D93" s="11"/>
      <c r="E93" s="11"/>
      <c r="F93" s="11"/>
      <c r="G93" s="11"/>
      <c r="H93" s="11"/>
      <c r="I93" s="11"/>
      <c r="J93" s="11"/>
    </row>
  </sheetData>
  <mergeCells count="5">
    <mergeCell ref="A76:J76"/>
    <mergeCell ref="A1:J1"/>
    <mergeCell ref="B4:J4"/>
    <mergeCell ref="B35:J35"/>
    <mergeCell ref="B42:J42"/>
  </mergeCells>
  <phoneticPr fontId="2" type="noConversion"/>
  <pageMargins left="0.55000000000000004" right="0.17" top="0.52" bottom="4.87" header="0.35" footer="0.5"/>
  <pageSetup paperSize="9" scale="75" fitToHeight="2" orientation="portrait" horizontalDpi="4294967295" verticalDpi="4294967295" r:id="rId1"/>
  <headerFooter alignWithMargins="0"/>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M50"/>
  <sheetViews>
    <sheetView topLeftCell="A30" workbookViewId="0">
      <selection activeCell="A47" sqref="A47:I47"/>
    </sheetView>
  </sheetViews>
  <sheetFormatPr defaultRowHeight="12.75" x14ac:dyDescent="0.2"/>
  <cols>
    <col min="1" max="1" width="5.5703125" style="131" customWidth="1"/>
    <col min="2" max="3" width="11.5703125" style="131" customWidth="1"/>
    <col min="4" max="16384" width="9.140625" style="131"/>
  </cols>
  <sheetData>
    <row r="1" spans="1:13" ht="20.25" x14ac:dyDescent="0.3">
      <c r="A1" s="147" t="s">
        <v>426</v>
      </c>
    </row>
    <row r="2" spans="1:13" ht="15" customHeight="1" x14ac:dyDescent="0.2">
      <c r="A2" s="131" t="s">
        <v>424</v>
      </c>
    </row>
    <row r="3" spans="1:13" ht="82.5" customHeight="1" x14ac:dyDescent="0.2">
      <c r="A3" s="322" t="s">
        <v>591</v>
      </c>
      <c r="B3" s="322"/>
      <c r="C3" s="322"/>
      <c r="D3" s="322"/>
      <c r="E3" s="322"/>
      <c r="F3" s="322"/>
      <c r="G3" s="322"/>
      <c r="H3" s="322"/>
      <c r="I3" s="322"/>
    </row>
    <row r="4" spans="1:13" ht="15" customHeight="1" x14ac:dyDescent="0.2">
      <c r="A4" s="136"/>
      <c r="B4" s="136"/>
      <c r="C4" s="136"/>
      <c r="D4" s="136"/>
      <c r="E4" s="136"/>
      <c r="F4" s="136"/>
      <c r="G4" s="136"/>
      <c r="H4" s="136"/>
      <c r="I4" s="136"/>
    </row>
    <row r="5" spans="1:13" x14ac:dyDescent="0.2">
      <c r="A5" s="242" t="s">
        <v>463</v>
      </c>
      <c r="B5" s="136"/>
      <c r="C5" s="136"/>
      <c r="D5" s="136"/>
      <c r="E5" s="136"/>
      <c r="F5" s="136"/>
      <c r="G5" s="136"/>
      <c r="H5" s="136"/>
      <c r="I5" s="136"/>
    </row>
    <row r="6" spans="1:13" ht="15" customHeight="1" x14ac:dyDescent="0.2">
      <c r="A6" s="133"/>
      <c r="B6" s="133"/>
      <c r="C6" s="133"/>
      <c r="D6" s="133"/>
      <c r="E6" s="133"/>
      <c r="F6" s="133"/>
      <c r="G6" s="133"/>
      <c r="H6" s="133"/>
      <c r="I6" s="133"/>
    </row>
    <row r="7" spans="1:13" ht="18" x14ac:dyDescent="0.2">
      <c r="A7" s="139" t="s">
        <v>31</v>
      </c>
      <c r="B7" s="133"/>
      <c r="C7" s="133"/>
      <c r="D7" s="133"/>
      <c r="E7" s="133"/>
      <c r="F7" s="133"/>
      <c r="G7" s="133"/>
      <c r="H7" s="133"/>
      <c r="I7" s="133"/>
    </row>
    <row r="8" spans="1:13" ht="42" customHeight="1" x14ac:dyDescent="0.2">
      <c r="A8" s="322" t="s">
        <v>30</v>
      </c>
      <c r="B8" s="322"/>
      <c r="C8" s="322"/>
      <c r="D8" s="322"/>
      <c r="E8" s="322"/>
      <c r="F8" s="322"/>
      <c r="G8" s="322"/>
      <c r="H8" s="322"/>
      <c r="I8" s="322"/>
    </row>
    <row r="9" spans="1:13" ht="15" customHeight="1" x14ac:dyDescent="0.2">
      <c r="A9" s="133"/>
      <c r="B9" s="133"/>
      <c r="C9" s="133"/>
      <c r="D9" s="133"/>
      <c r="E9" s="133"/>
      <c r="F9" s="133"/>
      <c r="G9" s="133"/>
      <c r="H9" s="133"/>
      <c r="I9" s="133"/>
    </row>
    <row r="10" spans="1:13" ht="18" x14ac:dyDescent="0.25">
      <c r="A10" s="135" t="s">
        <v>32</v>
      </c>
      <c r="B10" s="138"/>
      <c r="C10" s="138"/>
      <c r="D10" s="138"/>
      <c r="E10" s="138"/>
      <c r="F10" s="138"/>
      <c r="G10" s="138"/>
      <c r="H10" s="138"/>
      <c r="I10" s="138"/>
      <c r="J10" s="137"/>
      <c r="K10" s="137"/>
      <c r="L10" s="137"/>
      <c r="M10" s="137"/>
    </row>
    <row r="11" spans="1:13" ht="54.75" customHeight="1" x14ac:dyDescent="0.2">
      <c r="A11" s="322" t="s">
        <v>33</v>
      </c>
      <c r="B11" s="322"/>
      <c r="C11" s="322"/>
      <c r="D11" s="322"/>
      <c r="E11" s="322"/>
      <c r="F11" s="322"/>
      <c r="G11" s="322"/>
      <c r="H11" s="322"/>
      <c r="I11" s="322"/>
      <c r="J11" s="137"/>
      <c r="K11" s="137"/>
      <c r="L11" s="137"/>
      <c r="M11" s="137"/>
    </row>
    <row r="12" spans="1:13" ht="14.25" x14ac:dyDescent="0.2">
      <c r="A12" s="131" t="s">
        <v>34</v>
      </c>
      <c r="B12" s="138"/>
      <c r="C12" s="138"/>
      <c r="D12" s="138"/>
      <c r="E12" s="138"/>
      <c r="F12" s="138"/>
      <c r="G12" s="138"/>
      <c r="H12" s="138"/>
      <c r="I12" s="138"/>
      <c r="J12" s="137"/>
      <c r="K12" s="137"/>
      <c r="L12" s="137"/>
      <c r="M12" s="137"/>
    </row>
    <row r="13" spans="1:13" ht="29.25" customHeight="1" x14ac:dyDescent="0.2">
      <c r="A13" s="148" t="s">
        <v>111</v>
      </c>
      <c r="B13" s="322" t="s">
        <v>35</v>
      </c>
      <c r="C13" s="322"/>
      <c r="D13" s="322"/>
      <c r="E13" s="322"/>
      <c r="F13" s="322"/>
      <c r="G13" s="322"/>
      <c r="H13" s="322"/>
      <c r="I13" s="322"/>
      <c r="J13" s="137"/>
      <c r="K13" s="137"/>
      <c r="L13" s="137"/>
      <c r="M13" s="137"/>
    </row>
    <row r="14" spans="1:13" ht="27.75" customHeight="1" x14ac:dyDescent="0.2">
      <c r="A14" s="148" t="s">
        <v>111</v>
      </c>
      <c r="B14" s="322" t="s">
        <v>37</v>
      </c>
      <c r="C14" s="322"/>
      <c r="D14" s="322"/>
      <c r="E14" s="322"/>
      <c r="F14" s="322"/>
      <c r="G14" s="322"/>
      <c r="H14" s="322"/>
      <c r="I14" s="322"/>
      <c r="J14" s="137"/>
      <c r="K14" s="137"/>
      <c r="L14" s="137"/>
      <c r="M14" s="137"/>
    </row>
    <row r="15" spans="1:13" ht="27" customHeight="1" x14ac:dyDescent="0.2">
      <c r="A15" s="148" t="s">
        <v>111</v>
      </c>
      <c r="B15" s="322" t="s">
        <v>36</v>
      </c>
      <c r="C15" s="322"/>
      <c r="D15" s="322"/>
      <c r="E15" s="322"/>
      <c r="F15" s="322"/>
      <c r="G15" s="322"/>
      <c r="H15" s="322"/>
      <c r="I15" s="322"/>
      <c r="J15" s="137"/>
      <c r="K15" s="137"/>
      <c r="L15" s="137"/>
      <c r="M15" s="137"/>
    </row>
    <row r="16" spans="1:13" ht="117.75" customHeight="1" x14ac:dyDescent="0.2">
      <c r="A16" s="322" t="s">
        <v>523</v>
      </c>
      <c r="B16" s="322"/>
      <c r="C16" s="322"/>
      <c r="D16" s="322"/>
      <c r="E16" s="322"/>
      <c r="F16" s="322"/>
      <c r="G16" s="322"/>
      <c r="H16" s="322"/>
      <c r="I16" s="322"/>
      <c r="J16" s="137"/>
      <c r="K16" s="137"/>
      <c r="L16" s="137"/>
      <c r="M16" s="137"/>
    </row>
    <row r="17" spans="1:13" ht="15" customHeight="1" x14ac:dyDescent="0.2">
      <c r="A17" s="136"/>
      <c r="B17" s="136"/>
      <c r="C17" s="136"/>
      <c r="D17" s="136"/>
      <c r="E17" s="136"/>
      <c r="F17" s="136"/>
      <c r="G17" s="136"/>
      <c r="H17" s="136"/>
      <c r="I17" s="136"/>
      <c r="J17" s="137"/>
      <c r="K17" s="137"/>
      <c r="L17" s="137"/>
      <c r="M17" s="137"/>
    </row>
    <row r="18" spans="1:13" ht="18" x14ac:dyDescent="0.25">
      <c r="A18" s="135" t="s">
        <v>39</v>
      </c>
      <c r="B18" s="136"/>
      <c r="C18" s="136"/>
      <c r="D18" s="136"/>
      <c r="E18" s="136"/>
      <c r="F18" s="136"/>
      <c r="G18" s="136"/>
      <c r="H18" s="136"/>
      <c r="I18" s="136"/>
      <c r="J18" s="137"/>
      <c r="K18" s="137"/>
      <c r="L18" s="137"/>
      <c r="M18" s="137"/>
    </row>
    <row r="19" spans="1:13" ht="54" customHeight="1" x14ac:dyDescent="0.2">
      <c r="A19" s="322" t="s">
        <v>40</v>
      </c>
      <c r="B19" s="322"/>
      <c r="C19" s="322"/>
      <c r="D19" s="322"/>
      <c r="E19" s="322"/>
      <c r="F19" s="322"/>
      <c r="G19" s="322"/>
      <c r="H19" s="322"/>
      <c r="I19" s="322"/>
      <c r="J19" s="137"/>
      <c r="K19" s="137"/>
      <c r="L19" s="137"/>
      <c r="M19" s="137"/>
    </row>
    <row r="20" spans="1:13" ht="15" customHeight="1" x14ac:dyDescent="0.2">
      <c r="A20" s="137"/>
      <c r="B20" s="137"/>
      <c r="C20" s="137"/>
      <c r="D20" s="137"/>
      <c r="E20" s="137"/>
      <c r="F20" s="137"/>
      <c r="G20" s="137"/>
      <c r="H20" s="137"/>
      <c r="I20" s="137"/>
      <c r="J20" s="137"/>
      <c r="K20" s="137"/>
      <c r="L20" s="137"/>
      <c r="M20" s="137"/>
    </row>
    <row r="21" spans="1:13" ht="18" x14ac:dyDescent="0.25">
      <c r="A21" s="135" t="s">
        <v>428</v>
      </c>
    </row>
    <row r="22" spans="1:13" ht="67.5" customHeight="1" x14ac:dyDescent="0.2">
      <c r="A22" s="322" t="s">
        <v>29</v>
      </c>
      <c r="B22" s="322"/>
      <c r="C22" s="322"/>
      <c r="D22" s="322"/>
      <c r="E22" s="322"/>
      <c r="F22" s="322"/>
      <c r="G22" s="322"/>
      <c r="H22" s="322"/>
      <c r="I22" s="322"/>
    </row>
    <row r="23" spans="1:13" ht="40.5" customHeight="1" x14ac:dyDescent="0.2">
      <c r="A23" s="322" t="s">
        <v>429</v>
      </c>
      <c r="B23" s="322"/>
      <c r="C23" s="322"/>
      <c r="D23" s="322"/>
      <c r="E23" s="322"/>
      <c r="F23" s="322"/>
      <c r="G23" s="322"/>
      <c r="H23" s="322"/>
      <c r="I23" s="322"/>
    </row>
    <row r="24" spans="1:13" ht="16.5" customHeight="1" x14ac:dyDescent="0.2"/>
    <row r="25" spans="1:13" ht="18" x14ac:dyDescent="0.25">
      <c r="A25" s="135" t="s">
        <v>41</v>
      </c>
    </row>
    <row r="26" spans="1:13" ht="28.5" customHeight="1" x14ac:dyDescent="0.2">
      <c r="A26" s="322" t="s">
        <v>46</v>
      </c>
      <c r="B26" s="322"/>
      <c r="C26" s="322"/>
      <c r="D26" s="322"/>
      <c r="E26" s="322"/>
      <c r="F26" s="322"/>
      <c r="G26" s="322"/>
      <c r="H26" s="322"/>
      <c r="I26" s="322"/>
    </row>
    <row r="27" spans="1:13" ht="16.5" customHeight="1" x14ac:dyDescent="0.2"/>
    <row r="28" spans="1:13" ht="18" x14ac:dyDescent="0.25">
      <c r="A28" s="135" t="s">
        <v>47</v>
      </c>
    </row>
    <row r="29" spans="1:13" ht="55.5" customHeight="1" x14ac:dyDescent="0.2">
      <c r="A29" s="322" t="s">
        <v>49</v>
      </c>
      <c r="B29" s="322"/>
      <c r="C29" s="322"/>
      <c r="D29" s="322"/>
      <c r="E29" s="322"/>
      <c r="F29" s="322"/>
      <c r="G29" s="322"/>
      <c r="H29" s="322"/>
      <c r="I29" s="322"/>
    </row>
    <row r="30" spans="1:13" ht="16.5" customHeight="1" x14ac:dyDescent="0.2"/>
    <row r="31" spans="1:13" ht="18" x14ac:dyDescent="0.25">
      <c r="A31" s="140" t="s">
        <v>50</v>
      </c>
    </row>
    <row r="32" spans="1:13" ht="39.75" customHeight="1" x14ac:dyDescent="0.2">
      <c r="A32" s="322" t="s">
        <v>524</v>
      </c>
      <c r="B32" s="322"/>
      <c r="C32" s="322"/>
      <c r="D32" s="322"/>
      <c r="E32" s="322"/>
      <c r="F32" s="322"/>
      <c r="G32" s="322"/>
      <c r="H32" s="322"/>
      <c r="I32" s="322"/>
    </row>
    <row r="33" spans="1:9" ht="16.5" customHeight="1" x14ac:dyDescent="0.2">
      <c r="A33" s="136"/>
      <c r="B33" s="136"/>
      <c r="C33" s="136"/>
      <c r="D33" s="136"/>
      <c r="E33" s="136"/>
      <c r="F33" s="136"/>
      <c r="G33" s="136"/>
      <c r="H33" s="136"/>
      <c r="I33" s="136"/>
    </row>
    <row r="34" spans="1:9" x14ac:dyDescent="0.2">
      <c r="A34" s="141" t="s">
        <v>60</v>
      </c>
      <c r="B34" s="136"/>
      <c r="C34" s="136"/>
      <c r="D34" s="136"/>
      <c r="E34" s="136"/>
      <c r="F34" s="136"/>
      <c r="G34" s="136"/>
      <c r="H34" s="136"/>
      <c r="I34" s="136"/>
    </row>
    <row r="35" spans="1:9" ht="16.5" customHeight="1" x14ac:dyDescent="0.2"/>
    <row r="36" spans="1:9" ht="18" x14ac:dyDescent="0.25">
      <c r="A36" s="135" t="s">
        <v>367</v>
      </c>
    </row>
    <row r="37" spans="1:9" x14ac:dyDescent="0.2">
      <c r="A37" s="131" t="s">
        <v>368</v>
      </c>
    </row>
    <row r="38" spans="1:9" ht="16.5" customHeight="1" x14ac:dyDescent="0.2"/>
    <row r="39" spans="1:9" x14ac:dyDescent="0.2">
      <c r="A39" s="131" t="s">
        <v>369</v>
      </c>
    </row>
    <row r="40" spans="1:9" x14ac:dyDescent="0.2">
      <c r="A40" s="131" t="s">
        <v>370</v>
      </c>
    </row>
    <row r="41" spans="1:9" x14ac:dyDescent="0.2">
      <c r="A41" s="131" t="s">
        <v>371</v>
      </c>
    </row>
    <row r="42" spans="1:9" x14ac:dyDescent="0.2">
      <c r="A42" s="131" t="s">
        <v>372</v>
      </c>
    </row>
    <row r="44" spans="1:9" x14ac:dyDescent="0.2">
      <c r="A44" s="131" t="s">
        <v>61</v>
      </c>
    </row>
    <row r="45" spans="1:9" ht="14.25" x14ac:dyDescent="0.2">
      <c r="A45" s="132"/>
    </row>
    <row r="46" spans="1:9" ht="18" x14ac:dyDescent="0.25">
      <c r="A46" s="135" t="s">
        <v>373</v>
      </c>
    </row>
    <row r="47" spans="1:9" ht="39" customHeight="1" x14ac:dyDescent="0.2">
      <c r="A47" s="322" t="s">
        <v>525</v>
      </c>
      <c r="B47" s="322"/>
      <c r="C47" s="322"/>
      <c r="D47" s="322"/>
      <c r="E47" s="322"/>
      <c r="F47" s="322"/>
      <c r="G47" s="322"/>
      <c r="H47" s="322"/>
      <c r="I47" s="322"/>
    </row>
    <row r="48" spans="1:9" ht="14.25" x14ac:dyDescent="0.2">
      <c r="A48" s="132"/>
    </row>
    <row r="49" spans="1:9" ht="18" x14ac:dyDescent="0.25">
      <c r="A49" s="135" t="s">
        <v>374</v>
      </c>
    </row>
    <row r="50" spans="1:9" ht="56.25" customHeight="1" x14ac:dyDescent="0.2">
      <c r="A50" s="322" t="s">
        <v>258</v>
      </c>
      <c r="B50" s="322"/>
      <c r="C50" s="322"/>
      <c r="D50" s="322"/>
      <c r="E50" s="322"/>
      <c r="F50" s="322"/>
      <c r="G50" s="322"/>
      <c r="H50" s="322"/>
      <c r="I50" s="322"/>
    </row>
  </sheetData>
  <mergeCells count="15">
    <mergeCell ref="A50:I50"/>
    <mergeCell ref="A29:I29"/>
    <mergeCell ref="A32:I32"/>
    <mergeCell ref="A3:I3"/>
    <mergeCell ref="A22:I22"/>
    <mergeCell ref="A23:I23"/>
    <mergeCell ref="A8:I8"/>
    <mergeCell ref="A11:I11"/>
    <mergeCell ref="B13:I13"/>
    <mergeCell ref="B14:I14"/>
    <mergeCell ref="B15:I15"/>
    <mergeCell ref="A16:I16"/>
    <mergeCell ref="A19:I19"/>
    <mergeCell ref="A26:I26"/>
    <mergeCell ref="A47:I47"/>
  </mergeCells>
  <phoneticPr fontId="2" type="noConversion"/>
  <pageMargins left="0.74803149606299213" right="0.74803149606299213" top="0.98425196850393704" bottom="0.9448818897637796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A2" sqref="A2"/>
    </sheetView>
  </sheetViews>
  <sheetFormatPr defaultRowHeight="12.75" x14ac:dyDescent="0.2"/>
  <cols>
    <col min="1" max="1" width="26" style="11" customWidth="1"/>
    <col min="2" max="2" width="12.7109375" style="12" customWidth="1"/>
    <col min="3" max="10" width="8.7109375" style="13" customWidth="1"/>
    <col min="11" max="11" width="12" style="13" customWidth="1"/>
    <col min="12" max="12" width="9.140625" style="11"/>
    <col min="13" max="13" width="35.42578125" style="11" customWidth="1"/>
    <col min="14" max="16384" width="9.140625" style="11"/>
  </cols>
  <sheetData>
    <row r="1" spans="1:12" s="19" customFormat="1" ht="15" x14ac:dyDescent="0.25">
      <c r="A1" s="338" t="s">
        <v>506</v>
      </c>
      <c r="B1" s="338"/>
      <c r="C1" s="338"/>
      <c r="D1" s="338"/>
      <c r="E1" s="338"/>
      <c r="F1" s="338"/>
      <c r="G1" s="338"/>
      <c r="H1" s="338"/>
      <c r="I1" s="338"/>
      <c r="J1" s="338"/>
      <c r="K1" s="338"/>
      <c r="L1" s="187"/>
    </row>
    <row r="2" spans="1:12" s="19" customFormat="1" x14ac:dyDescent="0.2">
      <c r="A2" s="187"/>
      <c r="B2" s="188"/>
      <c r="C2" s="209"/>
      <c r="D2" s="209"/>
      <c r="E2" s="209"/>
      <c r="F2" s="209"/>
      <c r="G2" s="209"/>
      <c r="H2" s="209"/>
      <c r="I2" s="209"/>
      <c r="J2" s="209"/>
      <c r="K2" s="209"/>
      <c r="L2" s="187"/>
    </row>
    <row r="3" spans="1:12" x14ac:dyDescent="0.2">
      <c r="A3" s="91"/>
      <c r="B3" s="188"/>
      <c r="C3" s="83" t="s">
        <v>112</v>
      </c>
      <c r="D3" s="83" t="s">
        <v>113</v>
      </c>
      <c r="E3" s="83" t="s">
        <v>114</v>
      </c>
      <c r="F3" s="83" t="s">
        <v>131</v>
      </c>
      <c r="G3" s="83" t="s">
        <v>132</v>
      </c>
      <c r="H3" s="83" t="s">
        <v>117</v>
      </c>
      <c r="I3" s="83" t="s">
        <v>118</v>
      </c>
      <c r="J3" s="83" t="s">
        <v>119</v>
      </c>
      <c r="K3" s="83" t="s">
        <v>267</v>
      </c>
      <c r="L3" s="91"/>
    </row>
    <row r="4" spans="1:12" ht="18" customHeight="1" x14ac:dyDescent="0.2">
      <c r="A4" s="89" t="s">
        <v>226</v>
      </c>
      <c r="B4" s="275" t="s">
        <v>75</v>
      </c>
      <c r="C4" s="336" t="s">
        <v>322</v>
      </c>
      <c r="D4" s="336"/>
      <c r="E4" s="336"/>
      <c r="F4" s="336"/>
      <c r="G4" s="336"/>
      <c r="H4" s="336"/>
      <c r="I4" s="336"/>
      <c r="J4" s="336"/>
      <c r="K4" s="336"/>
      <c r="L4" s="91"/>
    </row>
    <row r="5" spans="1:12" x14ac:dyDescent="0.2">
      <c r="A5" s="108" t="s">
        <v>198</v>
      </c>
      <c r="B5" s="189" t="s">
        <v>227</v>
      </c>
      <c r="C5" s="316">
        <v>105649</v>
      </c>
      <c r="D5" s="316">
        <v>519919</v>
      </c>
      <c r="E5" s="316">
        <v>128857</v>
      </c>
      <c r="F5" s="316">
        <v>19298</v>
      </c>
      <c r="G5" s="316">
        <v>3265</v>
      </c>
      <c r="H5" s="316">
        <v>4925</v>
      </c>
      <c r="I5" s="316">
        <v>42</v>
      </c>
      <c r="J5" s="316">
        <v>9241</v>
      </c>
      <c r="K5" s="316">
        <v>791196</v>
      </c>
      <c r="L5" s="210"/>
    </row>
    <row r="6" spans="1:12" x14ac:dyDescent="0.2">
      <c r="A6" s="108" t="s">
        <v>199</v>
      </c>
      <c r="B6" s="189" t="s">
        <v>227</v>
      </c>
      <c r="C6" s="316">
        <v>73113</v>
      </c>
      <c r="D6" s="316">
        <v>186414</v>
      </c>
      <c r="E6" s="316">
        <v>249632</v>
      </c>
      <c r="F6" s="316">
        <v>22716</v>
      </c>
      <c r="G6" s="316">
        <v>26584</v>
      </c>
      <c r="H6" s="316">
        <v>4791</v>
      </c>
      <c r="I6" s="316">
        <v>28</v>
      </c>
      <c r="J6" s="316">
        <v>6049</v>
      </c>
      <c r="K6" s="316">
        <v>569327</v>
      </c>
      <c r="L6" s="91"/>
    </row>
    <row r="7" spans="1:12" x14ac:dyDescent="0.2">
      <c r="A7" s="108" t="s">
        <v>200</v>
      </c>
      <c r="B7" s="189" t="s">
        <v>227</v>
      </c>
      <c r="C7" s="316">
        <v>249864</v>
      </c>
      <c r="D7" s="316">
        <v>338172</v>
      </c>
      <c r="E7" s="316">
        <v>70396</v>
      </c>
      <c r="F7" s="316">
        <v>86898</v>
      </c>
      <c r="G7" s="316">
        <v>117734</v>
      </c>
      <c r="H7" s="316">
        <v>29776</v>
      </c>
      <c r="I7" s="316">
        <v>5548</v>
      </c>
      <c r="J7" s="316">
        <v>865</v>
      </c>
      <c r="K7" s="316">
        <v>899253</v>
      </c>
      <c r="L7" s="91"/>
    </row>
    <row r="8" spans="1:12" x14ac:dyDescent="0.2">
      <c r="A8" s="108" t="s">
        <v>203</v>
      </c>
      <c r="B8" s="189" t="s">
        <v>227</v>
      </c>
      <c r="C8" s="316">
        <v>90605</v>
      </c>
      <c r="D8" s="316">
        <v>4502</v>
      </c>
      <c r="E8" s="316">
        <v>72140</v>
      </c>
      <c r="F8" s="316">
        <v>89350</v>
      </c>
      <c r="G8" s="316">
        <v>48943</v>
      </c>
      <c r="H8" s="316">
        <v>9154</v>
      </c>
      <c r="I8" s="316">
        <v>9011</v>
      </c>
      <c r="J8" s="316">
        <v>6532</v>
      </c>
      <c r="K8" s="316">
        <v>330237</v>
      </c>
      <c r="L8" s="91"/>
    </row>
    <row r="9" spans="1:12" x14ac:dyDescent="0.2">
      <c r="A9" s="108" t="s">
        <v>204</v>
      </c>
      <c r="B9" s="189" t="s">
        <v>227</v>
      </c>
      <c r="C9" s="316">
        <v>45688</v>
      </c>
      <c r="D9" s="316">
        <v>5992</v>
      </c>
      <c r="E9" s="316">
        <v>40259</v>
      </c>
      <c r="F9" s="316">
        <v>85060</v>
      </c>
      <c r="G9" s="316">
        <v>21137</v>
      </c>
      <c r="H9" s="316">
        <v>2423</v>
      </c>
      <c r="I9" s="316">
        <v>3790</v>
      </c>
      <c r="J9" s="316">
        <v>2022</v>
      </c>
      <c r="K9" s="316">
        <v>206371</v>
      </c>
      <c r="L9" s="91"/>
    </row>
    <row r="10" spans="1:12" x14ac:dyDescent="0.2">
      <c r="A10" s="108" t="s">
        <v>201</v>
      </c>
      <c r="B10" s="189" t="s">
        <v>227</v>
      </c>
      <c r="C10" s="316">
        <v>264007</v>
      </c>
      <c r="D10" s="316">
        <v>197651</v>
      </c>
      <c r="E10" s="316">
        <v>40703</v>
      </c>
      <c r="F10" s="316">
        <v>58002</v>
      </c>
      <c r="G10" s="316">
        <v>678</v>
      </c>
      <c r="H10" s="316">
        <v>16260</v>
      </c>
      <c r="I10" s="316">
        <v>6113</v>
      </c>
      <c r="J10" s="316">
        <v>44134</v>
      </c>
      <c r="K10" s="316">
        <v>627548</v>
      </c>
      <c r="L10" s="91"/>
    </row>
    <row r="11" spans="1:12" x14ac:dyDescent="0.2">
      <c r="A11" s="108" t="s">
        <v>202</v>
      </c>
      <c r="B11" s="189" t="s">
        <v>227</v>
      </c>
      <c r="C11" s="316">
        <v>3301025</v>
      </c>
      <c r="D11" s="316">
        <v>3708361</v>
      </c>
      <c r="E11" s="316">
        <v>3125540</v>
      </c>
      <c r="F11" s="316">
        <v>1125091</v>
      </c>
      <c r="G11" s="316">
        <v>1838533</v>
      </c>
      <c r="H11" s="316">
        <v>299504</v>
      </c>
      <c r="I11" s="316">
        <v>40173</v>
      </c>
      <c r="J11" s="316">
        <v>152680</v>
      </c>
      <c r="K11" s="316">
        <v>13590907</v>
      </c>
      <c r="L11" s="91"/>
    </row>
    <row r="12" spans="1:12" x14ac:dyDescent="0.2">
      <c r="A12" s="108" t="s">
        <v>225</v>
      </c>
      <c r="B12" s="189" t="s">
        <v>227</v>
      </c>
      <c r="C12" s="316">
        <v>200697</v>
      </c>
      <c r="D12" s="316">
        <v>116596</v>
      </c>
      <c r="E12" s="316">
        <v>67488</v>
      </c>
      <c r="F12" s="316">
        <v>152383</v>
      </c>
      <c r="G12" s="316">
        <v>49343</v>
      </c>
      <c r="H12" s="316">
        <v>52305</v>
      </c>
      <c r="I12" s="316">
        <v>8555</v>
      </c>
      <c r="J12" s="316">
        <v>11295</v>
      </c>
      <c r="K12" s="316">
        <v>658662</v>
      </c>
      <c r="L12" s="91"/>
    </row>
    <row r="13" spans="1:12" x14ac:dyDescent="0.2">
      <c r="A13" s="108" t="s">
        <v>205</v>
      </c>
      <c r="B13" s="189" t="s">
        <v>227</v>
      </c>
      <c r="C13" s="316">
        <v>2126205</v>
      </c>
      <c r="D13" s="316">
        <v>2703195</v>
      </c>
      <c r="E13" s="316">
        <v>1690517</v>
      </c>
      <c r="F13" s="316">
        <v>694002</v>
      </c>
      <c r="G13" s="316">
        <v>842610</v>
      </c>
      <c r="H13" s="316">
        <v>253705</v>
      </c>
      <c r="I13" s="316">
        <v>63228</v>
      </c>
      <c r="J13" s="316">
        <v>136226</v>
      </c>
      <c r="K13" s="316">
        <v>8509688</v>
      </c>
      <c r="L13" s="91"/>
    </row>
    <row r="14" spans="1:12" x14ac:dyDescent="0.2">
      <c r="A14" s="108" t="s">
        <v>206</v>
      </c>
      <c r="B14" s="189" t="s">
        <v>228</v>
      </c>
      <c r="C14" s="316">
        <v>31817</v>
      </c>
      <c r="D14" s="222" t="s">
        <v>232</v>
      </c>
      <c r="E14" s="316">
        <v>129</v>
      </c>
      <c r="F14" s="316">
        <v>2437</v>
      </c>
      <c r="G14" s="316">
        <v>323</v>
      </c>
      <c r="H14" s="316">
        <v>569</v>
      </c>
      <c r="I14" s="316" t="s">
        <v>232</v>
      </c>
      <c r="J14" s="316">
        <v>4240</v>
      </c>
      <c r="K14" s="316">
        <v>39515</v>
      </c>
      <c r="L14" s="91"/>
    </row>
    <row r="15" spans="1:12" x14ac:dyDescent="0.2">
      <c r="A15" s="108" t="s">
        <v>207</v>
      </c>
      <c r="B15" s="189" t="s">
        <v>230</v>
      </c>
      <c r="C15" s="316">
        <v>110</v>
      </c>
      <c r="D15" s="222" t="s">
        <v>232</v>
      </c>
      <c r="E15" s="222" t="s">
        <v>232</v>
      </c>
      <c r="F15" s="316">
        <v>10</v>
      </c>
      <c r="G15" s="317">
        <v>1</v>
      </c>
      <c r="H15" s="222" t="s">
        <v>232</v>
      </c>
      <c r="I15" s="222" t="s">
        <v>232</v>
      </c>
      <c r="J15" s="222" t="s">
        <v>232</v>
      </c>
      <c r="K15" s="316">
        <v>121</v>
      </c>
      <c r="L15" s="91"/>
    </row>
    <row r="16" spans="1:12" x14ac:dyDescent="0.2">
      <c r="A16" s="108" t="s">
        <v>208</v>
      </c>
      <c r="B16" s="189" t="s">
        <v>230</v>
      </c>
      <c r="C16" s="316">
        <v>12</v>
      </c>
      <c r="D16" s="222" t="s">
        <v>232</v>
      </c>
      <c r="E16" s="316" t="s">
        <v>232</v>
      </c>
      <c r="F16" s="317">
        <v>2</v>
      </c>
      <c r="G16" s="316">
        <v>10</v>
      </c>
      <c r="H16" s="222" t="s">
        <v>232</v>
      </c>
      <c r="I16" s="222" t="s">
        <v>232</v>
      </c>
      <c r="J16" s="316">
        <v>33</v>
      </c>
      <c r="K16" s="316">
        <v>57</v>
      </c>
      <c r="L16" s="91"/>
    </row>
    <row r="17" spans="1:12" x14ac:dyDescent="0.2">
      <c r="A17" s="108" t="s">
        <v>209</v>
      </c>
      <c r="B17" s="189" t="s">
        <v>230</v>
      </c>
      <c r="C17" s="316">
        <v>684</v>
      </c>
      <c r="D17" s="222" t="s">
        <v>232</v>
      </c>
      <c r="E17" s="316">
        <v>6047</v>
      </c>
      <c r="F17" s="316">
        <v>46</v>
      </c>
      <c r="G17" s="316">
        <v>626</v>
      </c>
      <c r="H17" s="222" t="s">
        <v>232</v>
      </c>
      <c r="I17" s="222" t="s">
        <v>232</v>
      </c>
      <c r="J17" s="222" t="s">
        <v>232</v>
      </c>
      <c r="K17" s="316">
        <v>7403</v>
      </c>
      <c r="L17" s="91"/>
    </row>
    <row r="18" spans="1:12" x14ac:dyDescent="0.2">
      <c r="A18" s="108" t="s">
        <v>210</v>
      </c>
      <c r="B18" s="189" t="s">
        <v>230</v>
      </c>
      <c r="C18" s="316">
        <v>1350</v>
      </c>
      <c r="D18" s="222" t="s">
        <v>232</v>
      </c>
      <c r="E18" s="316">
        <v>17</v>
      </c>
      <c r="F18" s="316">
        <v>167</v>
      </c>
      <c r="G18" s="317">
        <v>3</v>
      </c>
      <c r="H18" s="222" t="s">
        <v>232</v>
      </c>
      <c r="I18" s="222" t="s">
        <v>232</v>
      </c>
      <c r="J18" s="316" t="s">
        <v>232</v>
      </c>
      <c r="K18" s="316">
        <v>1537</v>
      </c>
      <c r="L18" s="91"/>
    </row>
    <row r="19" spans="1:12" x14ac:dyDescent="0.2">
      <c r="A19" s="108" t="s">
        <v>211</v>
      </c>
      <c r="B19" s="189" t="s">
        <v>230</v>
      </c>
      <c r="C19" s="316">
        <v>2072</v>
      </c>
      <c r="D19" s="222" t="s">
        <v>232</v>
      </c>
      <c r="E19" s="316">
        <v>210</v>
      </c>
      <c r="F19" s="316">
        <v>23093</v>
      </c>
      <c r="G19" s="316">
        <v>6</v>
      </c>
      <c r="H19" s="316">
        <v>286</v>
      </c>
      <c r="I19" s="222" t="s">
        <v>232</v>
      </c>
      <c r="J19" s="316" t="s">
        <v>232</v>
      </c>
      <c r="K19" s="316">
        <v>25667</v>
      </c>
      <c r="L19" s="91"/>
    </row>
    <row r="20" spans="1:12" x14ac:dyDescent="0.2">
      <c r="A20" s="108" t="s">
        <v>212</v>
      </c>
      <c r="B20" s="189" t="s">
        <v>230</v>
      </c>
      <c r="C20" s="316">
        <v>850</v>
      </c>
      <c r="D20" s="222" t="s">
        <v>232</v>
      </c>
      <c r="E20" s="316">
        <v>367</v>
      </c>
      <c r="F20" s="316">
        <v>12739</v>
      </c>
      <c r="G20" s="316">
        <v>1614</v>
      </c>
      <c r="H20" s="222" t="s">
        <v>232</v>
      </c>
      <c r="I20" s="222" t="s">
        <v>232</v>
      </c>
      <c r="J20" s="222">
        <v>23</v>
      </c>
      <c r="K20" s="316">
        <v>15593</v>
      </c>
      <c r="L20" s="91"/>
    </row>
    <row r="21" spans="1:12" x14ac:dyDescent="0.2">
      <c r="A21" s="108" t="s">
        <v>213</v>
      </c>
      <c r="B21" s="189" t="s">
        <v>230</v>
      </c>
      <c r="C21" s="316">
        <v>1375</v>
      </c>
      <c r="D21" s="222" t="s">
        <v>232</v>
      </c>
      <c r="E21" s="316">
        <v>1101</v>
      </c>
      <c r="F21" s="316">
        <v>14653</v>
      </c>
      <c r="G21" s="316">
        <v>2684</v>
      </c>
      <c r="H21" s="222" t="s">
        <v>232</v>
      </c>
      <c r="I21" s="222" t="s">
        <v>232</v>
      </c>
      <c r="J21" s="316">
        <v>863</v>
      </c>
      <c r="K21" s="316">
        <v>20676</v>
      </c>
      <c r="L21" s="91"/>
    </row>
    <row r="22" spans="1:12" x14ac:dyDescent="0.2">
      <c r="A22" s="108" t="s">
        <v>214</v>
      </c>
      <c r="B22" s="189" t="s">
        <v>227</v>
      </c>
      <c r="C22" s="316">
        <v>423227</v>
      </c>
      <c r="D22" s="316">
        <v>290855</v>
      </c>
      <c r="E22" s="316">
        <v>321131</v>
      </c>
      <c r="F22" s="316">
        <v>90889</v>
      </c>
      <c r="G22" s="316">
        <v>210084</v>
      </c>
      <c r="H22" s="316">
        <v>31139</v>
      </c>
      <c r="I22" s="316">
        <v>2446</v>
      </c>
      <c r="J22" s="316">
        <v>28417</v>
      </c>
      <c r="K22" s="316">
        <v>1398188</v>
      </c>
      <c r="L22" s="91"/>
    </row>
    <row r="23" spans="1:12" x14ac:dyDescent="0.2">
      <c r="A23" s="108" t="s">
        <v>215</v>
      </c>
      <c r="B23" s="189" t="s">
        <v>229</v>
      </c>
      <c r="C23" s="316">
        <v>13997750</v>
      </c>
      <c r="D23" s="316" t="s">
        <v>232</v>
      </c>
      <c r="E23" s="316">
        <v>6348867</v>
      </c>
      <c r="F23" s="316">
        <v>999425</v>
      </c>
      <c r="G23" s="316">
        <v>518934</v>
      </c>
      <c r="H23" s="316">
        <v>125892</v>
      </c>
      <c r="I23" s="316" t="s">
        <v>232</v>
      </c>
      <c r="J23" s="316">
        <v>1253964</v>
      </c>
      <c r="K23" s="316">
        <v>23244832</v>
      </c>
      <c r="L23" s="91"/>
    </row>
    <row r="24" spans="1:12" x14ac:dyDescent="0.2">
      <c r="A24" s="108" t="s">
        <v>216</v>
      </c>
      <c r="B24" s="189" t="s">
        <v>230</v>
      </c>
      <c r="C24" s="316">
        <v>292898</v>
      </c>
      <c r="D24" s="316">
        <v>176639</v>
      </c>
      <c r="E24" s="316">
        <v>399223</v>
      </c>
      <c r="F24" s="316">
        <v>238525</v>
      </c>
      <c r="G24" s="316">
        <v>95116</v>
      </c>
      <c r="H24" s="316">
        <v>47289</v>
      </c>
      <c r="I24" s="316">
        <v>29171</v>
      </c>
      <c r="J24" s="316">
        <v>3946</v>
      </c>
      <c r="K24" s="316">
        <v>1282807</v>
      </c>
      <c r="L24" s="91"/>
    </row>
    <row r="25" spans="1:12" x14ac:dyDescent="0.2">
      <c r="A25" s="108" t="s">
        <v>217</v>
      </c>
      <c r="B25" s="189" t="s">
        <v>230</v>
      </c>
      <c r="C25" s="316">
        <v>3117921</v>
      </c>
      <c r="D25" s="316">
        <v>2847435</v>
      </c>
      <c r="E25" s="316">
        <v>2033445</v>
      </c>
      <c r="F25" s="316">
        <v>1133577</v>
      </c>
      <c r="G25" s="316">
        <v>833092</v>
      </c>
      <c r="H25" s="316">
        <v>270353</v>
      </c>
      <c r="I25" s="316">
        <v>250196</v>
      </c>
      <c r="J25" s="316">
        <v>68705</v>
      </c>
      <c r="K25" s="316">
        <v>10554724</v>
      </c>
      <c r="L25" s="91"/>
    </row>
    <row r="26" spans="1:12" x14ac:dyDescent="0.2">
      <c r="A26" s="108" t="s">
        <v>218</v>
      </c>
      <c r="B26" s="189" t="s">
        <v>227</v>
      </c>
      <c r="C26" s="316">
        <v>105266</v>
      </c>
      <c r="D26" s="316">
        <v>95672</v>
      </c>
      <c r="E26" s="316">
        <v>31124</v>
      </c>
      <c r="F26" s="316">
        <v>13564</v>
      </c>
      <c r="G26" s="316">
        <v>519</v>
      </c>
      <c r="H26" s="316">
        <v>2803</v>
      </c>
      <c r="I26" s="316">
        <v>271</v>
      </c>
      <c r="J26" s="316">
        <v>5568</v>
      </c>
      <c r="K26" s="316">
        <v>254787</v>
      </c>
      <c r="L26" s="91"/>
    </row>
    <row r="27" spans="1:12" x14ac:dyDescent="0.2">
      <c r="A27" s="108" t="s">
        <v>219</v>
      </c>
      <c r="B27" s="189" t="s">
        <v>227</v>
      </c>
      <c r="C27" s="316">
        <v>476659</v>
      </c>
      <c r="D27" s="316">
        <v>1202628</v>
      </c>
      <c r="E27" s="316">
        <v>595567</v>
      </c>
      <c r="F27" s="316">
        <v>232182</v>
      </c>
      <c r="G27" s="316">
        <v>160478</v>
      </c>
      <c r="H27" s="316">
        <v>99050</v>
      </c>
      <c r="I27" s="316">
        <v>140</v>
      </c>
      <c r="J27" s="316">
        <v>18053</v>
      </c>
      <c r="K27" s="316">
        <v>2784757</v>
      </c>
      <c r="L27" s="91"/>
    </row>
    <row r="28" spans="1:12" x14ac:dyDescent="0.2">
      <c r="A28" s="108" t="s">
        <v>220</v>
      </c>
      <c r="B28" s="189" t="s">
        <v>227</v>
      </c>
      <c r="C28" s="316">
        <v>87923</v>
      </c>
      <c r="D28" s="316" t="s">
        <v>232</v>
      </c>
      <c r="E28" s="316">
        <v>6122</v>
      </c>
      <c r="F28" s="316">
        <v>9841</v>
      </c>
      <c r="G28" s="316">
        <v>7576</v>
      </c>
      <c r="H28" s="316">
        <v>188</v>
      </c>
      <c r="I28" s="316">
        <v>3306</v>
      </c>
      <c r="J28" s="316" t="s">
        <v>232</v>
      </c>
      <c r="K28" s="316">
        <v>114956</v>
      </c>
      <c r="L28" s="91"/>
    </row>
    <row r="29" spans="1:12" x14ac:dyDescent="0.2">
      <c r="A29" s="108" t="s">
        <v>221</v>
      </c>
      <c r="B29" s="189" t="s">
        <v>227</v>
      </c>
      <c r="C29" s="316">
        <v>1824055</v>
      </c>
      <c r="D29" s="316">
        <v>1361470</v>
      </c>
      <c r="E29" s="316">
        <v>549919</v>
      </c>
      <c r="F29" s="316">
        <v>405665</v>
      </c>
      <c r="G29" s="316">
        <v>326425</v>
      </c>
      <c r="H29" s="316">
        <v>205126</v>
      </c>
      <c r="I29" s="316">
        <v>21653</v>
      </c>
      <c r="J29" s="316">
        <v>87815</v>
      </c>
      <c r="K29" s="316">
        <v>4782128</v>
      </c>
      <c r="L29" s="91"/>
    </row>
    <row r="30" spans="1:12" x14ac:dyDescent="0.2">
      <c r="A30" s="108" t="s">
        <v>222</v>
      </c>
      <c r="B30" s="189" t="s">
        <v>227</v>
      </c>
      <c r="C30" s="316">
        <v>880308</v>
      </c>
      <c r="D30" s="316">
        <v>463360</v>
      </c>
      <c r="E30" s="316">
        <v>634199</v>
      </c>
      <c r="F30" s="316">
        <v>365760</v>
      </c>
      <c r="G30" s="316">
        <v>180507</v>
      </c>
      <c r="H30" s="316">
        <v>57135</v>
      </c>
      <c r="I30" s="316">
        <v>18750</v>
      </c>
      <c r="J30" s="316">
        <v>38107</v>
      </c>
      <c r="K30" s="316">
        <v>2638126</v>
      </c>
      <c r="L30" s="91"/>
    </row>
    <row r="31" spans="1:12" x14ac:dyDescent="0.2">
      <c r="A31" s="108" t="s">
        <v>223</v>
      </c>
      <c r="B31" s="189" t="s">
        <v>227</v>
      </c>
      <c r="C31" s="316">
        <v>1816597</v>
      </c>
      <c r="D31" s="316">
        <v>768367</v>
      </c>
      <c r="E31" s="316">
        <v>987793</v>
      </c>
      <c r="F31" s="316">
        <v>656949</v>
      </c>
      <c r="G31" s="316">
        <v>537556</v>
      </c>
      <c r="H31" s="316">
        <v>107434</v>
      </c>
      <c r="I31" s="316">
        <v>40670</v>
      </c>
      <c r="J31" s="316">
        <v>74710</v>
      </c>
      <c r="K31" s="316">
        <v>4990076</v>
      </c>
      <c r="L31" s="91"/>
    </row>
    <row r="32" spans="1:12" x14ac:dyDescent="0.2">
      <c r="A32" s="129" t="s">
        <v>224</v>
      </c>
      <c r="B32" s="195" t="s">
        <v>231</v>
      </c>
      <c r="C32" s="318">
        <v>2186750</v>
      </c>
      <c r="D32" s="318" t="s">
        <v>232</v>
      </c>
      <c r="E32" s="318">
        <v>1590255</v>
      </c>
      <c r="F32" s="318">
        <v>494258</v>
      </c>
      <c r="G32" s="318">
        <v>953967</v>
      </c>
      <c r="H32" s="318">
        <v>228160</v>
      </c>
      <c r="I32" s="318">
        <v>77907</v>
      </c>
      <c r="J32" s="318">
        <v>114172</v>
      </c>
      <c r="K32" s="318">
        <v>5645469</v>
      </c>
      <c r="L32" s="91"/>
    </row>
    <row r="33" spans="1:12" x14ac:dyDescent="0.2">
      <c r="A33" s="91"/>
      <c r="B33" s="91"/>
      <c r="C33" s="91"/>
      <c r="D33" s="91"/>
      <c r="E33" s="91"/>
      <c r="F33" s="91"/>
      <c r="G33" s="91"/>
      <c r="H33" s="91"/>
      <c r="I33" s="91"/>
      <c r="J33" s="91"/>
      <c r="K33" s="91"/>
      <c r="L33" s="91"/>
    </row>
    <row r="34" spans="1:12" x14ac:dyDescent="0.2">
      <c r="A34" s="31" t="s">
        <v>262</v>
      </c>
      <c r="B34" s="211"/>
      <c r="C34" s="74"/>
      <c r="D34" s="74"/>
      <c r="E34" s="74"/>
      <c r="F34" s="74"/>
      <c r="G34" s="74"/>
      <c r="H34" s="74"/>
      <c r="I34" s="74"/>
      <c r="J34" s="74"/>
      <c r="K34" s="74"/>
      <c r="L34" s="91"/>
    </row>
    <row r="35" spans="1:12" x14ac:dyDescent="0.2">
      <c r="A35" s="31" t="s">
        <v>493</v>
      </c>
      <c r="B35" s="186"/>
      <c r="C35" s="190"/>
      <c r="D35" s="190"/>
      <c r="E35" s="190"/>
      <c r="F35" s="190"/>
      <c r="G35" s="190"/>
      <c r="H35" s="190"/>
      <c r="I35" s="190"/>
      <c r="J35" s="190"/>
      <c r="K35" s="190"/>
      <c r="L35" s="91"/>
    </row>
    <row r="36" spans="1:12" x14ac:dyDescent="0.2">
      <c r="A36" s="31" t="s">
        <v>314</v>
      </c>
      <c r="B36" s="186"/>
      <c r="C36" s="190"/>
      <c r="D36" s="190"/>
      <c r="E36" s="190"/>
      <c r="F36" s="190"/>
      <c r="G36" s="190"/>
      <c r="H36" s="190"/>
      <c r="I36" s="190"/>
      <c r="J36" s="190"/>
      <c r="K36" s="190"/>
      <c r="L36" s="91"/>
    </row>
    <row r="37" spans="1:12" x14ac:dyDescent="0.2">
      <c r="A37" s="31" t="s">
        <v>484</v>
      </c>
      <c r="B37" s="186"/>
      <c r="C37" s="190"/>
      <c r="D37" s="190"/>
      <c r="E37" s="190"/>
      <c r="F37" s="190"/>
      <c r="G37" s="190"/>
      <c r="H37" s="190"/>
      <c r="I37" s="190"/>
      <c r="J37" s="190"/>
      <c r="K37" s="190"/>
      <c r="L37" s="91"/>
    </row>
    <row r="38" spans="1:12" x14ac:dyDescent="0.2">
      <c r="A38" s="212"/>
      <c r="B38" s="186"/>
      <c r="C38" s="190"/>
      <c r="D38" s="190"/>
      <c r="E38" s="190"/>
      <c r="F38" s="190"/>
      <c r="G38" s="190"/>
      <c r="H38" s="190"/>
      <c r="I38" s="190"/>
      <c r="J38" s="190"/>
      <c r="K38" s="190"/>
      <c r="L38" s="91"/>
    </row>
    <row r="39" spans="1:12" x14ac:dyDescent="0.2">
      <c r="A39" s="167" t="s">
        <v>599</v>
      </c>
      <c r="B39" s="186"/>
      <c r="C39" s="190"/>
      <c r="D39" s="190"/>
      <c r="E39" s="190"/>
      <c r="F39" s="190"/>
      <c r="G39" s="190"/>
      <c r="H39" s="190"/>
      <c r="I39" s="190"/>
      <c r="J39" s="190"/>
      <c r="K39" s="190"/>
      <c r="L39" s="91"/>
    </row>
    <row r="40" spans="1:12" x14ac:dyDescent="0.2">
      <c r="A40" s="31"/>
    </row>
    <row r="66" spans="13:13" x14ac:dyDescent="0.2">
      <c r="M66" s="32"/>
    </row>
  </sheetData>
  <mergeCells count="2">
    <mergeCell ref="A1:K1"/>
    <mergeCell ref="C4:K4"/>
  </mergeCells>
  <phoneticPr fontId="2" type="noConversion"/>
  <pageMargins left="0.48" right="0.53" top="0.61" bottom="0.56999999999999995" header="0.43" footer="0.39"/>
  <pageSetup paperSize="9" scale="7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7"/>
  <sheetViews>
    <sheetView workbookViewId="0">
      <selection activeCell="A2" sqref="A2"/>
    </sheetView>
  </sheetViews>
  <sheetFormatPr defaultRowHeight="12.75" x14ac:dyDescent="0.2"/>
  <cols>
    <col min="1" max="1" width="25.28515625" customWidth="1"/>
    <col min="2" max="2" width="11.7109375" customWidth="1"/>
    <col min="13" max="13" width="9.7109375" customWidth="1"/>
    <col min="24" max="24" width="26.42578125" customWidth="1"/>
    <col min="25" max="25" width="15.140625" customWidth="1"/>
  </cols>
  <sheetData>
    <row r="1" spans="1:12" ht="30" customHeight="1" x14ac:dyDescent="0.2">
      <c r="A1" s="341" t="s">
        <v>508</v>
      </c>
      <c r="B1" s="341"/>
      <c r="C1" s="341"/>
      <c r="D1" s="341"/>
      <c r="E1" s="341"/>
      <c r="F1" s="341"/>
      <c r="G1" s="341"/>
      <c r="H1" s="341"/>
      <c r="I1" s="341"/>
      <c r="J1" s="341"/>
      <c r="K1" s="341"/>
    </row>
    <row r="2" spans="1:12" x14ac:dyDescent="0.2">
      <c r="A2" s="53"/>
      <c r="B2" s="53"/>
      <c r="C2" s="53"/>
      <c r="D2" s="53"/>
      <c r="E2" s="53"/>
      <c r="F2" s="53"/>
      <c r="G2" s="53"/>
      <c r="H2" s="53"/>
      <c r="I2" s="53"/>
      <c r="J2" s="53"/>
      <c r="K2" s="53"/>
      <c r="L2" s="53"/>
    </row>
    <row r="3" spans="1:12" x14ac:dyDescent="0.2">
      <c r="A3" s="53"/>
      <c r="B3" s="188"/>
      <c r="C3" s="83" t="s">
        <v>112</v>
      </c>
      <c r="D3" s="83" t="s">
        <v>113</v>
      </c>
      <c r="E3" s="83" t="s">
        <v>114</v>
      </c>
      <c r="F3" s="83" t="s">
        <v>115</v>
      </c>
      <c r="G3" s="83" t="s">
        <v>116</v>
      </c>
      <c r="H3" s="83" t="s">
        <v>117</v>
      </c>
      <c r="I3" s="83" t="s">
        <v>118</v>
      </c>
      <c r="J3" s="83" t="s">
        <v>119</v>
      </c>
      <c r="K3" s="83" t="s">
        <v>267</v>
      </c>
      <c r="L3" s="53"/>
    </row>
    <row r="4" spans="1:12" ht="18" customHeight="1" x14ac:dyDescent="0.2">
      <c r="A4" s="88" t="s">
        <v>226</v>
      </c>
      <c r="B4" s="275" t="s">
        <v>75</v>
      </c>
      <c r="C4" s="336" t="s">
        <v>260</v>
      </c>
      <c r="D4" s="336"/>
      <c r="E4" s="336"/>
      <c r="F4" s="336"/>
      <c r="G4" s="336"/>
      <c r="H4" s="336"/>
      <c r="I4" s="336"/>
      <c r="J4" s="336"/>
      <c r="K4" s="336"/>
      <c r="L4" s="53"/>
    </row>
    <row r="5" spans="1:12" x14ac:dyDescent="0.2">
      <c r="A5" s="108" t="s">
        <v>198</v>
      </c>
      <c r="B5" s="189" t="s">
        <v>227</v>
      </c>
      <c r="C5" s="213">
        <f>'A16'!C5/'A15'!B5</f>
        <v>2.9574503821067659</v>
      </c>
      <c r="D5" s="213">
        <f>'A16'!D5/'A15'!C5</f>
        <v>6.4453301266952616</v>
      </c>
      <c r="E5" s="213">
        <f>'A16'!E5/'A15'!D5</f>
        <v>6.8789771513986757</v>
      </c>
      <c r="F5" s="213">
        <f>'A16'!F5/'A15'!E5</f>
        <v>3.3266678158938112</v>
      </c>
      <c r="G5" s="213">
        <f>'A16'!G5/'A15'!F5</f>
        <v>4.8156342182890857</v>
      </c>
      <c r="H5" s="213">
        <f>'A16'!H5/'A15'!G5</f>
        <v>2.5114737378888323</v>
      </c>
      <c r="I5" s="213">
        <f>'A16'!I5/'A15'!H5</f>
        <v>2</v>
      </c>
      <c r="J5" s="213">
        <f>'A16'!J5/'A15'!I5</f>
        <v>3.7826442898076138</v>
      </c>
      <c r="K5" s="213">
        <f>'A16'!K5/'A15'!J5</f>
        <v>5.4182229070364665</v>
      </c>
      <c r="L5" s="53"/>
    </row>
    <row r="6" spans="1:12" x14ac:dyDescent="0.2">
      <c r="A6" s="108" t="s">
        <v>199</v>
      </c>
      <c r="B6" s="189" t="s">
        <v>227</v>
      </c>
      <c r="C6" s="213">
        <f>'A16'!C6/'A15'!B6</f>
        <v>2.9219486851570617</v>
      </c>
      <c r="D6" s="213">
        <f>'A16'!D6/'A15'!C6</f>
        <v>6.5125069871436558</v>
      </c>
      <c r="E6" s="213">
        <f>'A16'!E6/'A15'!D6</f>
        <v>6.1617752326413742</v>
      </c>
      <c r="F6" s="213">
        <f>'A16'!F6/'A15'!E6</f>
        <v>3.3558871325158814</v>
      </c>
      <c r="G6" s="213">
        <f>'A16'!G6/'A15'!F6</f>
        <v>7.3906032805115371</v>
      </c>
      <c r="H6" s="213">
        <f>'A16'!H6/'A15'!G6</f>
        <v>4.4859550561797752</v>
      </c>
      <c r="I6" s="213">
        <f>'A16'!I6/'A15'!H6</f>
        <v>1.2173913043478262</v>
      </c>
      <c r="J6" s="213">
        <f>'A16'!J6/'A15'!I6</f>
        <v>5.6532710280373832</v>
      </c>
      <c r="K6" s="213">
        <f>'A16'!K6/'A15'!J6</f>
        <v>5.3364733891982077</v>
      </c>
      <c r="L6" s="53"/>
    </row>
    <row r="7" spans="1:12" x14ac:dyDescent="0.2">
      <c r="A7" s="108" t="s">
        <v>200</v>
      </c>
      <c r="B7" s="189" t="s">
        <v>227</v>
      </c>
      <c r="C7" s="213">
        <f>'A16'!C7/'A15'!B7</f>
        <v>1.9134203775318759</v>
      </c>
      <c r="D7" s="213">
        <f>'A16'!D7/'A15'!C7</f>
        <v>3.5130738305232647</v>
      </c>
      <c r="E7" s="213">
        <f>'A16'!E7/'A15'!D7</f>
        <v>2.3506077200480835</v>
      </c>
      <c r="F7" s="213">
        <f>'A16'!F7/'A15'!E7</f>
        <v>1.7902717402501083</v>
      </c>
      <c r="G7" s="213">
        <f>'A16'!G7/'A15'!F7</f>
        <v>2.6775374678765549</v>
      </c>
      <c r="H7" s="213">
        <f>'A16'!H7/'A15'!G7</f>
        <v>1.9021336399642264</v>
      </c>
      <c r="I7" s="213">
        <f>'A16'!I7/'A15'!H7</f>
        <v>3.5337579617834396</v>
      </c>
      <c r="J7" s="213">
        <f>'A16'!J7/'A15'!I7</f>
        <v>1.9525959367945824</v>
      </c>
      <c r="K7" s="213">
        <f>'A16'!K7/'A15'!J7</f>
        <v>2.4504742881590098</v>
      </c>
      <c r="L7" s="53"/>
    </row>
    <row r="8" spans="1:12" x14ac:dyDescent="0.2">
      <c r="A8" s="108" t="s">
        <v>203</v>
      </c>
      <c r="B8" s="189" t="s">
        <v>227</v>
      </c>
      <c r="C8" s="213">
        <f>'A16'!C8/'A15'!B8</f>
        <v>4.0220624139920984</v>
      </c>
      <c r="D8" s="213">
        <f>'A16'!D8/'A15'!C8</f>
        <v>8.3216266173752302</v>
      </c>
      <c r="E8" s="213">
        <f>'A16'!E8/'A15'!D8</f>
        <v>5.2641564506713365</v>
      </c>
      <c r="F8" s="213">
        <f>'A16'!F8/'A15'!E8</f>
        <v>5.0030796797133101</v>
      </c>
      <c r="G8" s="213">
        <f>'A16'!G8/'A15'!F8</f>
        <v>3.6851893682704615</v>
      </c>
      <c r="H8" s="213">
        <f>'A16'!H8/'A15'!G8</f>
        <v>4.7356440765649248</v>
      </c>
      <c r="I8" s="213">
        <f>'A16'!I8/'A15'!H8</f>
        <v>9.2042900919305417</v>
      </c>
      <c r="J8" s="213">
        <f>'A16'!J8/'A15'!I8</f>
        <v>13.838983050847459</v>
      </c>
      <c r="K8" s="213">
        <f>'A16'!K8/'A15'!J8</f>
        <v>4.6319148339317771</v>
      </c>
      <c r="L8" s="53"/>
    </row>
    <row r="9" spans="1:12" x14ac:dyDescent="0.2">
      <c r="A9" s="108" t="s">
        <v>204</v>
      </c>
      <c r="B9" s="189" t="s">
        <v>227</v>
      </c>
      <c r="C9" s="213">
        <f>'A16'!C9/'A15'!B9</f>
        <v>6.1334407302993688</v>
      </c>
      <c r="D9" s="213">
        <f>'A16'!D9/'A15'!C9</f>
        <v>9.5871999999999993</v>
      </c>
      <c r="E9" s="213">
        <f>'A16'!E9/'A15'!D9</f>
        <v>8.7882558393363901</v>
      </c>
      <c r="F9" s="213">
        <f>'A16'!F9/'A15'!E9</f>
        <v>9.4584676970977419</v>
      </c>
      <c r="G9" s="213">
        <f>'A16'!G9/'A15'!F9</f>
        <v>7.6750181554103118</v>
      </c>
      <c r="H9" s="213">
        <f>'A16'!H9/'A15'!G9</f>
        <v>4.2434325744308232</v>
      </c>
      <c r="I9" s="213">
        <f>'A16'!I9/'A15'!H9</f>
        <v>3.6164122137404582</v>
      </c>
      <c r="J9" s="213">
        <f>'A16'!J9/'A15'!I9</f>
        <v>7.9294117647058826</v>
      </c>
      <c r="K9" s="213">
        <f>'A16'!K9/'A15'!J9</f>
        <v>7.8539732074897248</v>
      </c>
      <c r="L9" s="53"/>
    </row>
    <row r="10" spans="1:12" x14ac:dyDescent="0.2">
      <c r="A10" s="108" t="s">
        <v>201</v>
      </c>
      <c r="B10" s="189" t="s">
        <v>227</v>
      </c>
      <c r="C10" s="213">
        <f>'A16'!C10/'A15'!B10</f>
        <v>17.763894496030144</v>
      </c>
      <c r="D10" s="213">
        <f>'A16'!D10/'A15'!C10</f>
        <v>40.107751623376622</v>
      </c>
      <c r="E10" s="213">
        <f>'A16'!E10/'A15'!D10</f>
        <v>4.3884636118598381</v>
      </c>
      <c r="F10" s="213">
        <f>'A16'!F10/'A15'!E10</f>
        <v>7.0604990870359101</v>
      </c>
      <c r="G10" s="213">
        <f>'A16'!G10/'A15'!F10</f>
        <v>1.9261363636363635</v>
      </c>
      <c r="H10" s="213">
        <f>'A16'!H10/'A15'!G10</f>
        <v>5.089201877934272</v>
      </c>
      <c r="I10" s="213">
        <f>'A16'!I10/'A15'!H10</f>
        <v>5.7833491012298959</v>
      </c>
      <c r="J10" s="213">
        <f>'A16'!J10/'A15'!I10</f>
        <v>13.659548127514702</v>
      </c>
      <c r="K10" s="213">
        <f>'A16'!K10/'A15'!J10</f>
        <v>13.909963426798182</v>
      </c>
      <c r="L10" s="53"/>
    </row>
    <row r="11" spans="1:12" x14ac:dyDescent="0.2">
      <c r="A11" s="108" t="s">
        <v>202</v>
      </c>
      <c r="B11" s="189" t="s">
        <v>227</v>
      </c>
      <c r="C11" s="213">
        <f>'A16'!C11/'A15'!B11</f>
        <v>140.24833241279688</v>
      </c>
      <c r="D11" s="213">
        <f>'A16'!D11/'A15'!C11</f>
        <v>112.53485266895275</v>
      </c>
      <c r="E11" s="213">
        <f>'A16'!E11/'A15'!D11</f>
        <v>156.66867167919798</v>
      </c>
      <c r="F11" s="213">
        <f>'A16'!F11/'A15'!E11</f>
        <v>92.054573719522168</v>
      </c>
      <c r="G11" s="213">
        <f>'A16'!G11/'A15'!F11</f>
        <v>144.8233950374163</v>
      </c>
      <c r="H11" s="213">
        <f>'A16'!H11/'A15'!G11</f>
        <v>140.87676387582314</v>
      </c>
      <c r="I11" s="213">
        <f>'A16'!I11/'A15'!H11</f>
        <v>60.410526315789475</v>
      </c>
      <c r="J11" s="213">
        <f>'A16'!J11/'A15'!I11</f>
        <v>96.085588420390181</v>
      </c>
      <c r="K11" s="213">
        <f>'A16'!K11/'A15'!J11</f>
        <v>128.53501612491371</v>
      </c>
      <c r="L11" s="53"/>
    </row>
    <row r="12" spans="1:12" x14ac:dyDescent="0.2">
      <c r="A12" s="108" t="s">
        <v>225</v>
      </c>
      <c r="B12" s="189" t="s">
        <v>227</v>
      </c>
      <c r="C12" s="213">
        <f>'A16'!C12/'A15'!B12</f>
        <v>5.3334307733191606</v>
      </c>
      <c r="D12" s="213">
        <f>'A16'!D12/'A15'!C12</f>
        <v>6.2521314815807818</v>
      </c>
      <c r="E12" s="213">
        <f>'A16'!E12/'A15'!D12</f>
        <v>4.4009129442451904</v>
      </c>
      <c r="F12" s="213">
        <f>'A16'!F12/'A15'!E12</f>
        <v>3.6526043289628225</v>
      </c>
      <c r="G12" s="213">
        <f>'A16'!G12/'A15'!F12</f>
        <v>3.0663062391250309</v>
      </c>
      <c r="H12" s="213">
        <f>'A16'!H12/'A15'!G12</f>
        <v>4.923750353007625</v>
      </c>
      <c r="I12" s="213">
        <f>'A16'!I12/'A15'!H12</f>
        <v>6.6420807453416151</v>
      </c>
      <c r="J12" s="213">
        <f>'A16'!J12/'A15'!I12</f>
        <v>5.5449189985272458</v>
      </c>
      <c r="K12" s="213">
        <f>'A16'!K12/'A15'!J12</f>
        <v>4.5940449038521898</v>
      </c>
      <c r="L12" s="53"/>
    </row>
    <row r="13" spans="1:12" x14ac:dyDescent="0.2">
      <c r="A13" s="108" t="s">
        <v>205</v>
      </c>
      <c r="B13" s="189" t="s">
        <v>227</v>
      </c>
      <c r="C13" s="213">
        <f>'A16'!C13/'A15'!B13</f>
        <v>22.899847061864552</v>
      </c>
      <c r="D13" s="213">
        <f>'A16'!D13/'A15'!C13</f>
        <v>30.132258028558372</v>
      </c>
      <c r="E13" s="213">
        <f>'A16'!E13/'A15'!D13</f>
        <v>24.400874698690838</v>
      </c>
      <c r="F13" s="213">
        <f>'A16'!F13/'A15'!E13</f>
        <v>23.816129032258065</v>
      </c>
      <c r="G13" s="213">
        <f>'A16'!G13/'A15'!F13</f>
        <v>29.001514421422179</v>
      </c>
      <c r="H13" s="213">
        <f>'A16'!H13/'A15'!G13</f>
        <v>20.299647943670987</v>
      </c>
      <c r="I13" s="213">
        <f>'A16'!I13/'A15'!H13</f>
        <v>33.436277102062398</v>
      </c>
      <c r="J13" s="213">
        <f>'A16'!J13/'A15'!I13</f>
        <v>29.170449678800857</v>
      </c>
      <c r="K13" s="213">
        <f>'A16'!K13/'A15'!J13</f>
        <v>25.858003664617602</v>
      </c>
      <c r="L13" s="53"/>
    </row>
    <row r="14" spans="1:12" x14ac:dyDescent="0.2">
      <c r="A14" s="108" t="s">
        <v>206</v>
      </c>
      <c r="B14" s="189" t="s">
        <v>228</v>
      </c>
      <c r="C14" s="213">
        <f>'A16'!C14/'A15'!B14</f>
        <v>35.829954954954957</v>
      </c>
      <c r="D14" s="213" t="s">
        <v>232</v>
      </c>
      <c r="E14" s="213">
        <f>'A16'!E14/'A15'!D14</f>
        <v>5.375</v>
      </c>
      <c r="F14" s="213">
        <f>'A16'!F14/'A15'!E14</f>
        <v>17.283687943262411</v>
      </c>
      <c r="G14" s="213">
        <f>'A16'!G14/'A15'!F14</f>
        <v>10.766666666666667</v>
      </c>
      <c r="H14" s="213">
        <f>'A16'!H14/'A15'!G14</f>
        <v>5.0353982300884956</v>
      </c>
      <c r="I14" s="213" t="s">
        <v>232</v>
      </c>
      <c r="J14" s="213">
        <f>'A16'!J14/'A15'!I14</f>
        <v>29.041095890410958</v>
      </c>
      <c r="K14" s="213">
        <f>'A16'!K14/'A15'!J14</f>
        <v>29.444858420268258</v>
      </c>
      <c r="L14" s="53"/>
    </row>
    <row r="15" spans="1:12" x14ac:dyDescent="0.2">
      <c r="A15" s="108" t="s">
        <v>207</v>
      </c>
      <c r="B15" s="189" t="s">
        <v>230</v>
      </c>
      <c r="C15" s="213">
        <f>'A16'!C15/'A15'!B15</f>
        <v>4.7826086956521738</v>
      </c>
      <c r="D15" s="213" t="s">
        <v>232</v>
      </c>
      <c r="E15" s="213" t="s">
        <v>232</v>
      </c>
      <c r="F15" s="213">
        <f>'A16'!F15/'A15'!E15</f>
        <v>1.6666666666666667</v>
      </c>
      <c r="G15" s="213">
        <f>'A16'!G15/'A15'!F15</f>
        <v>1</v>
      </c>
      <c r="H15" s="213" t="s">
        <v>232</v>
      </c>
      <c r="I15" s="213" t="s">
        <v>232</v>
      </c>
      <c r="J15" s="213" t="s">
        <v>232</v>
      </c>
      <c r="K15" s="213">
        <f>'A16'!K15/'A15'!J15</f>
        <v>4.0333333333333332</v>
      </c>
      <c r="L15" s="53"/>
    </row>
    <row r="16" spans="1:12" x14ac:dyDescent="0.2">
      <c r="A16" s="108" t="s">
        <v>208</v>
      </c>
      <c r="B16" s="189" t="s">
        <v>230</v>
      </c>
      <c r="C16" s="213">
        <f>'A16'!C16/'A15'!B16</f>
        <v>3</v>
      </c>
      <c r="D16" s="213" t="s">
        <v>232</v>
      </c>
      <c r="E16" s="213" t="s">
        <v>232</v>
      </c>
      <c r="F16" s="213">
        <f>'A16'!F16/'A15'!E16</f>
        <v>1</v>
      </c>
      <c r="G16" s="213">
        <f>'A16'!G16/'A15'!F16</f>
        <v>1</v>
      </c>
      <c r="H16" s="213" t="s">
        <v>232</v>
      </c>
      <c r="I16" s="213" t="s">
        <v>232</v>
      </c>
      <c r="J16" s="213">
        <f>'A16'!J16/'A15'!I16</f>
        <v>33</v>
      </c>
      <c r="K16" s="213">
        <f>'A16'!K16/'A15'!J16</f>
        <v>3.3529411764705883</v>
      </c>
      <c r="L16" s="53"/>
    </row>
    <row r="17" spans="1:12" x14ac:dyDescent="0.2">
      <c r="A17" s="108" t="s">
        <v>209</v>
      </c>
      <c r="B17" s="189" t="s">
        <v>230</v>
      </c>
      <c r="C17" s="213">
        <f>'A16'!C17/'A15'!B17</f>
        <v>2.4782608695652173</v>
      </c>
      <c r="D17" s="213" t="s">
        <v>232</v>
      </c>
      <c r="E17" s="213">
        <f>'A16'!E17/'A15'!D17</f>
        <v>4.3162027123483222</v>
      </c>
      <c r="F17" s="213">
        <f>'A16'!F17/'A15'!E17</f>
        <v>1.0952380952380953</v>
      </c>
      <c r="G17" s="213">
        <f>'A16'!G17/'A15'!F17</f>
        <v>1.4457274826789839</v>
      </c>
      <c r="H17" s="213" t="s">
        <v>232</v>
      </c>
      <c r="I17" s="213" t="s">
        <v>232</v>
      </c>
      <c r="J17" s="213" t="s">
        <v>232</v>
      </c>
      <c r="K17" s="213">
        <f>'A16'!K17/'A15'!J17</f>
        <v>3.4400557620817844</v>
      </c>
      <c r="L17" s="53"/>
    </row>
    <row r="18" spans="1:12" x14ac:dyDescent="0.2">
      <c r="A18" s="108" t="s">
        <v>210</v>
      </c>
      <c r="B18" s="189" t="s">
        <v>230</v>
      </c>
      <c r="C18" s="213">
        <f>'A16'!C18/'A15'!B18</f>
        <v>12.385321100917432</v>
      </c>
      <c r="D18" s="213" t="s">
        <v>232</v>
      </c>
      <c r="E18" s="213">
        <f>'A16'!E18/'A15'!D18</f>
        <v>4.25</v>
      </c>
      <c r="F18" s="213">
        <f>'A16'!F18/'A15'!E18</f>
        <v>1.255639097744361</v>
      </c>
      <c r="G18" s="213">
        <f>'A16'!G18/'A15'!F18</f>
        <v>1.5</v>
      </c>
      <c r="H18" s="213" t="s">
        <v>232</v>
      </c>
      <c r="I18" s="213" t="s">
        <v>232</v>
      </c>
      <c r="J18" s="213" t="s">
        <v>232</v>
      </c>
      <c r="K18" s="213">
        <f>'A16'!K18/'A15'!J18</f>
        <v>6.19758064516129</v>
      </c>
      <c r="L18" s="53"/>
    </row>
    <row r="19" spans="1:12" x14ac:dyDescent="0.2">
      <c r="A19" s="108" t="s">
        <v>211</v>
      </c>
      <c r="B19" s="189" t="s">
        <v>230</v>
      </c>
      <c r="C19" s="213">
        <f>'A16'!C19/'A15'!B19</f>
        <v>4.6984126984126986</v>
      </c>
      <c r="D19" s="213" t="s">
        <v>232</v>
      </c>
      <c r="E19" s="213">
        <f>'A16'!E19/'A15'!D19</f>
        <v>3.442622950819672</v>
      </c>
      <c r="F19" s="213">
        <f>'A16'!F19/'A15'!E19</f>
        <v>36.655555555555559</v>
      </c>
      <c r="G19" s="213">
        <f>'A16'!G19/'A15'!F19</f>
        <v>1</v>
      </c>
      <c r="H19" s="213">
        <f>'A16'!H19/'A15'!G19</f>
        <v>5.1071428571428568</v>
      </c>
      <c r="I19" s="213" t="s">
        <v>232</v>
      </c>
      <c r="J19" s="213" t="s">
        <v>232</v>
      </c>
      <c r="K19" s="213">
        <f>'A16'!K19/'A15'!J19</f>
        <v>21.496649916247907</v>
      </c>
      <c r="L19" s="53"/>
    </row>
    <row r="20" spans="1:12" x14ac:dyDescent="0.2">
      <c r="A20" s="108" t="s">
        <v>212</v>
      </c>
      <c r="B20" s="189" t="s">
        <v>230</v>
      </c>
      <c r="C20" s="213">
        <f>'A16'!C20/'A15'!B20</f>
        <v>4.5212765957446805</v>
      </c>
      <c r="D20" s="213" t="s">
        <v>232</v>
      </c>
      <c r="E20" s="213">
        <f>'A16'!E20/'A15'!D20</f>
        <v>3.0840336134453783</v>
      </c>
      <c r="F20" s="213">
        <f>'A16'!F20/'A15'!E20</f>
        <v>2.2212728857890149</v>
      </c>
      <c r="G20" s="213">
        <f>'A16'!G20/'A15'!F20</f>
        <v>1.3240360951599672</v>
      </c>
      <c r="H20" s="213" t="s">
        <v>232</v>
      </c>
      <c r="I20" s="213" t="s">
        <v>232</v>
      </c>
      <c r="J20" s="213">
        <f>'A16'!J20/'A15'!I20</f>
        <v>23</v>
      </c>
      <c r="K20" s="213">
        <f>'A16'!K20/'A15'!J20</f>
        <v>2.1472046268245664</v>
      </c>
      <c r="L20" s="53"/>
    </row>
    <row r="21" spans="1:12" x14ac:dyDescent="0.2">
      <c r="A21" s="108" t="s">
        <v>213</v>
      </c>
      <c r="B21" s="189" t="s">
        <v>230</v>
      </c>
      <c r="C21" s="213">
        <f>'A16'!C21/'A15'!B21</f>
        <v>5.8760683760683765</v>
      </c>
      <c r="D21" s="213" t="s">
        <v>232</v>
      </c>
      <c r="E21" s="213">
        <f>'A16'!E21/'A15'!D21</f>
        <v>7.8642857142857139</v>
      </c>
      <c r="F21" s="213">
        <f>'A16'!F21/'A15'!E21</f>
        <v>2.390765214553761</v>
      </c>
      <c r="G21" s="213">
        <f>'A16'!G21/'A15'!F21</f>
        <v>1.3137542829172786</v>
      </c>
      <c r="H21" s="213" t="s">
        <v>232</v>
      </c>
      <c r="I21" s="213" t="s">
        <v>232</v>
      </c>
      <c r="J21" s="213">
        <f>'A16'!J21/'A15'!I21</f>
        <v>17.260000000000002</v>
      </c>
      <c r="K21" s="213">
        <f>'A16'!K21/'A15'!J21</f>
        <v>2.4053047929269429</v>
      </c>
      <c r="L21" s="53"/>
    </row>
    <row r="22" spans="1:12" x14ac:dyDescent="0.2">
      <c r="A22" s="108" t="s">
        <v>214</v>
      </c>
      <c r="B22" s="189" t="s">
        <v>227</v>
      </c>
      <c r="C22" s="213">
        <f>'A16'!C22/'A15'!B22</f>
        <v>15.074333950705229</v>
      </c>
      <c r="D22" s="213">
        <f>'A16'!D22/'A15'!C22</f>
        <v>6.1055250010495818</v>
      </c>
      <c r="E22" s="213">
        <f>'A16'!E22/'A15'!D22</f>
        <v>7.7178254704511042</v>
      </c>
      <c r="F22" s="213">
        <f>'A16'!F22/'A15'!E22</f>
        <v>5.1127299319345223</v>
      </c>
      <c r="G22" s="213">
        <f>'A16'!G22/'A15'!F22</f>
        <v>13.177193752744151</v>
      </c>
      <c r="H22" s="213">
        <f>'A16'!H22/'A15'!G22</f>
        <v>8.0379452762003094</v>
      </c>
      <c r="I22" s="213">
        <f>'A16'!I22/'A15'!H22</f>
        <v>6.1612090680100753</v>
      </c>
      <c r="J22" s="213">
        <f>'A16'!J22/'A15'!I22</f>
        <v>10.296014492753622</v>
      </c>
      <c r="K22" s="213">
        <f>'A16'!K22/'A15'!J22</f>
        <v>8.8451484747649829</v>
      </c>
      <c r="L22" s="53"/>
    </row>
    <row r="23" spans="1:12" x14ac:dyDescent="0.2">
      <c r="A23" s="108" t="s">
        <v>215</v>
      </c>
      <c r="B23" s="189" t="s">
        <v>229</v>
      </c>
      <c r="C23" s="213">
        <f>'A16'!C23/'A15'!B23</f>
        <v>877.71193880110354</v>
      </c>
      <c r="D23" s="213" t="s">
        <v>232</v>
      </c>
      <c r="E23" s="213">
        <f>'A16'!E23/'A15'!D23</f>
        <v>445.59706625491299</v>
      </c>
      <c r="F23" s="213">
        <f>'A16'!F23/'A15'!E23</f>
        <v>175.12265638689328</v>
      </c>
      <c r="G23" s="213">
        <f>'A16'!G23/'A15'!F23</f>
        <v>2805.0486486486489</v>
      </c>
      <c r="H23" s="213">
        <f>'A16'!H23/'A15'!G23</f>
        <v>282.2690582959641</v>
      </c>
      <c r="I23" s="213" t="s">
        <v>232</v>
      </c>
      <c r="J23" s="213">
        <f>'A16'!J23/'A15'!I23</f>
        <v>1678.6666666666667</v>
      </c>
      <c r="K23" s="213">
        <f>'A16'!K23/'A15'!J23</f>
        <v>623.50344679595503</v>
      </c>
      <c r="L23" s="53"/>
    </row>
    <row r="24" spans="1:12" x14ac:dyDescent="0.2">
      <c r="A24" s="108" t="s">
        <v>216</v>
      </c>
      <c r="B24" s="189" t="s">
        <v>230</v>
      </c>
      <c r="C24" s="213">
        <f>'A16'!C24/'A15'!B24</f>
        <v>26.53542308389201</v>
      </c>
      <c r="D24" s="213">
        <f>'A16'!D24/'A15'!C24</f>
        <v>30.687804030576789</v>
      </c>
      <c r="E24" s="213">
        <f>'A16'!E24/'A15'!D24</f>
        <v>32.073833052141076</v>
      </c>
      <c r="F24" s="213">
        <f>'A16'!F24/'A15'!E24</f>
        <v>24.237882329031603</v>
      </c>
      <c r="G24" s="213">
        <f>'A16'!G24/'A15'!F24</f>
        <v>36.470858895705518</v>
      </c>
      <c r="H24" s="213">
        <f>'A16'!H24/'A15'!G24</f>
        <v>25.940208447613823</v>
      </c>
      <c r="I24" s="213">
        <f>'A16'!I24/'A15'!H24</f>
        <v>46.524720893141946</v>
      </c>
      <c r="J24" s="213">
        <f>'A16'!J24/'A15'!I24</f>
        <v>22.678160919540229</v>
      </c>
      <c r="K24" s="213">
        <f>'A16'!K24/'A15'!J24</f>
        <v>28.948120232883515</v>
      </c>
      <c r="L24" s="53"/>
    </row>
    <row r="25" spans="1:12" x14ac:dyDescent="0.2">
      <c r="A25" s="108" t="s">
        <v>217</v>
      </c>
      <c r="B25" s="189" t="s">
        <v>230</v>
      </c>
      <c r="C25" s="213">
        <f>'A16'!C25/'A15'!B25</f>
        <v>103.51663346613546</v>
      </c>
      <c r="D25" s="213">
        <f>'A16'!D25/'A15'!C25</f>
        <v>106.18418108591885</v>
      </c>
      <c r="E25" s="213">
        <f>'A16'!E25/'A15'!D25</f>
        <v>97.893558636626224</v>
      </c>
      <c r="F25" s="213">
        <f>'A16'!F25/'A15'!E25</f>
        <v>104.50603853600074</v>
      </c>
      <c r="G25" s="213">
        <f>'A16'!G25/'A15'!F25</f>
        <v>110.22651495104525</v>
      </c>
      <c r="H25" s="213">
        <f>'A16'!H25/'A15'!G25</f>
        <v>100.35374907201188</v>
      </c>
      <c r="I25" s="213">
        <f>'A16'!I25/'A15'!H25</f>
        <v>160.48492623476588</v>
      </c>
      <c r="J25" s="213">
        <f>'A16'!J25/'A15'!I25</f>
        <v>123.7927927927928</v>
      </c>
      <c r="K25" s="213">
        <f>'A16'!K25/'A15'!J25</f>
        <v>104.58402116506971</v>
      </c>
      <c r="L25" s="53"/>
    </row>
    <row r="26" spans="1:12" x14ac:dyDescent="0.2">
      <c r="A26" s="108" t="s">
        <v>218</v>
      </c>
      <c r="B26" s="189" t="s">
        <v>227</v>
      </c>
      <c r="C26" s="213">
        <f>'A16'!C26/'A15'!B26</f>
        <v>3.242745363809993</v>
      </c>
      <c r="D26" s="213">
        <f>'A16'!D26/'A15'!C26</f>
        <v>4.7038694134421553</v>
      </c>
      <c r="E26" s="213">
        <f>'A16'!E26/'A15'!D26</f>
        <v>11.219899062725306</v>
      </c>
      <c r="F26" s="213">
        <f>'A16'!F26/'A15'!E26</f>
        <v>6.071620411817368</v>
      </c>
      <c r="G26" s="213">
        <f>'A16'!G26/'A15'!F26</f>
        <v>6.0348837209302326</v>
      </c>
      <c r="H26" s="213">
        <f>'A16'!H26/'A15'!G26</f>
        <v>3.7523427041499331</v>
      </c>
      <c r="I26" s="213">
        <f>'A16'!I26/'A15'!H26</f>
        <v>2.0223880597014925</v>
      </c>
      <c r="J26" s="213">
        <f>'A16'!J26/'A15'!I26</f>
        <v>4.5978530140379847</v>
      </c>
      <c r="K26" s="213">
        <f>'A16'!K26/'A15'!J26</f>
        <v>4.2473702635571042</v>
      </c>
      <c r="L26" s="53"/>
    </row>
    <row r="27" spans="1:12" x14ac:dyDescent="0.2">
      <c r="A27" s="108" t="s">
        <v>219</v>
      </c>
      <c r="B27" s="189" t="s">
        <v>227</v>
      </c>
      <c r="C27" s="213">
        <f>'A16'!C27/'A15'!B27</f>
        <v>8.0376878066876891</v>
      </c>
      <c r="D27" s="213">
        <f>'A16'!D27/'A15'!C27</f>
        <v>20.451118102202194</v>
      </c>
      <c r="E27" s="213">
        <f>'A16'!E27/'A15'!D27</f>
        <v>12.99910511611664</v>
      </c>
      <c r="F27" s="213">
        <f>'A16'!F27/'A15'!E27</f>
        <v>13.427133934767523</v>
      </c>
      <c r="G27" s="213">
        <f>'A16'!G27/'A15'!F27</f>
        <v>18.588903046449669</v>
      </c>
      <c r="H27" s="213">
        <f>'A16'!H27/'A15'!G27</f>
        <v>14.676248333086383</v>
      </c>
      <c r="I27" s="213">
        <f>'A16'!I27/'A15'!H27</f>
        <v>1.5217391304347827</v>
      </c>
      <c r="J27" s="213">
        <f>'A16'!J27/'A15'!I27</f>
        <v>12.913447782546495</v>
      </c>
      <c r="K27" s="213">
        <f>'A16'!K27/'A15'!J27</f>
        <v>14.058181212390453</v>
      </c>
      <c r="L27" s="53"/>
    </row>
    <row r="28" spans="1:12" x14ac:dyDescent="0.2">
      <c r="A28" s="108" t="s">
        <v>220</v>
      </c>
      <c r="B28" s="189" t="s">
        <v>227</v>
      </c>
      <c r="C28" s="213">
        <f>'A16'!C28/'A15'!B28</f>
        <v>16.288069655427936</v>
      </c>
      <c r="D28" s="213" t="s">
        <v>232</v>
      </c>
      <c r="E28" s="213">
        <f>'A16'!E28/'A15'!D28</f>
        <v>17.392045454545453</v>
      </c>
      <c r="F28" s="213">
        <f>'A16'!F28/'A15'!E28</f>
        <v>26.669376693766939</v>
      </c>
      <c r="G28" s="213">
        <f>'A16'!G28/'A15'!F28</f>
        <v>28.268656716417912</v>
      </c>
      <c r="H28" s="213">
        <f>'A16'!H28/'A15'!G28</f>
        <v>2.8484848484848486</v>
      </c>
      <c r="I28" s="213">
        <f>'A16'!I28/'A15'!H28</f>
        <v>14.188841201716738</v>
      </c>
      <c r="J28" s="213" t="s">
        <v>232</v>
      </c>
      <c r="K28" s="213">
        <f>'A16'!K28/'A15'!J28</f>
        <v>17.193538737660784</v>
      </c>
      <c r="L28" s="53"/>
    </row>
    <row r="29" spans="1:12" x14ac:dyDescent="0.2">
      <c r="A29" s="108" t="s">
        <v>221</v>
      </c>
      <c r="B29" s="189" t="s">
        <v>227</v>
      </c>
      <c r="C29" s="213">
        <f>'A16'!C29/'A15'!B29</f>
        <v>81.24242829146624</v>
      </c>
      <c r="D29" s="213">
        <f>'A16'!D29/'A15'!C29</f>
        <v>42.405469382669907</v>
      </c>
      <c r="E29" s="213">
        <f>'A16'!E29/'A15'!D29</f>
        <v>21.452719045018334</v>
      </c>
      <c r="F29" s="213">
        <f>'A16'!F29/'A15'!E29</f>
        <v>57.15201465201465</v>
      </c>
      <c r="G29" s="213">
        <f>'A16'!G29/'A15'!F29</f>
        <v>48.373592175459393</v>
      </c>
      <c r="H29" s="213">
        <f>'A16'!H29/'A15'!G29</f>
        <v>55.096964813322586</v>
      </c>
      <c r="I29" s="213">
        <f>'A16'!I29/'A15'!H29</f>
        <v>33.992150706436419</v>
      </c>
      <c r="J29" s="213">
        <f>'A16'!J29/'A15'!I29</f>
        <v>56.509009009009006</v>
      </c>
      <c r="K29" s="213">
        <f>'A16'!K29/'A15'!J29</f>
        <v>47.844245237714105</v>
      </c>
      <c r="L29" s="53"/>
    </row>
    <row r="30" spans="1:12" x14ac:dyDescent="0.2">
      <c r="A30" s="108" t="s">
        <v>222</v>
      </c>
      <c r="B30" s="189" t="s">
        <v>227</v>
      </c>
      <c r="C30" s="213">
        <f>'A16'!C30/'A15'!B30</f>
        <v>94.392880120094361</v>
      </c>
      <c r="D30" s="213">
        <f>'A16'!D30/'A15'!C30</f>
        <v>65.069512708889206</v>
      </c>
      <c r="E30" s="213">
        <f>'A16'!E30/'A15'!D30</f>
        <v>58.429979730974758</v>
      </c>
      <c r="F30" s="213">
        <f>'A16'!F30/'A15'!E30</f>
        <v>104.98277841561423</v>
      </c>
      <c r="G30" s="213">
        <f>'A16'!G30/'A15'!F30</f>
        <v>79.239244951712024</v>
      </c>
      <c r="H30" s="213">
        <f>'A16'!H30/'A15'!G30</f>
        <v>80.81329561527582</v>
      </c>
      <c r="I30" s="213">
        <f>'A16'!I30/'A15'!H30</f>
        <v>85.61643835616438</v>
      </c>
      <c r="J30" s="213">
        <f>'A16'!J30/'A15'!I30</f>
        <v>94.09135802469136</v>
      </c>
      <c r="K30" s="213">
        <f>'A16'!K30/'A15'!J30</f>
        <v>76.703087747862995</v>
      </c>
      <c r="L30" s="53"/>
    </row>
    <row r="31" spans="1:12" x14ac:dyDescent="0.2">
      <c r="A31" s="108" t="s">
        <v>223</v>
      </c>
      <c r="B31" s="189" t="s">
        <v>227</v>
      </c>
      <c r="C31" s="213">
        <f>'A16'!C31/'A15'!B31</f>
        <v>48.901609777107787</v>
      </c>
      <c r="D31" s="213">
        <f>'A16'!D31/'A15'!C31</f>
        <v>37.472177517678617</v>
      </c>
      <c r="E31" s="213">
        <f>'A16'!E31/'A15'!D31</f>
        <v>27.310486881030716</v>
      </c>
      <c r="F31" s="213">
        <f>'A16'!F31/'A15'!E31</f>
        <v>35.295170042443452</v>
      </c>
      <c r="G31" s="213">
        <f>'A16'!G31/'A15'!F31</f>
        <v>38.639735480161015</v>
      </c>
      <c r="H31" s="213">
        <f>'A16'!H31/'A15'!G31</f>
        <v>27.448645886561064</v>
      </c>
      <c r="I31" s="213">
        <f>'A16'!I31/'A15'!H31</f>
        <v>32.1501976284585</v>
      </c>
      <c r="J31" s="213">
        <f>'A16'!J31/'A15'!I31</f>
        <v>35.025785278949833</v>
      </c>
      <c r="K31" s="213">
        <f>'A16'!K31/'A15'!J31</f>
        <v>37.334380774957168</v>
      </c>
      <c r="L31" s="53"/>
    </row>
    <row r="32" spans="1:12" x14ac:dyDescent="0.2">
      <c r="A32" s="129" t="s">
        <v>224</v>
      </c>
      <c r="B32" s="195" t="s">
        <v>231</v>
      </c>
      <c r="C32" s="214">
        <f>'A16'!C32/'A15'!B32</f>
        <v>29.253397902397261</v>
      </c>
      <c r="D32" s="214" t="s">
        <v>232</v>
      </c>
      <c r="E32" s="214">
        <f>'A16'!E32/'A15'!D32</f>
        <v>37.827188392007614</v>
      </c>
      <c r="F32" s="214">
        <f>'A16'!F32/'A15'!E32</f>
        <v>27.825142149411697</v>
      </c>
      <c r="G32" s="214">
        <f>'A16'!G32/'A15'!F32</f>
        <v>45.602896887996557</v>
      </c>
      <c r="H32" s="214">
        <f>'A16'!H32/'A15'!G32</f>
        <v>30.679037246201425</v>
      </c>
      <c r="I32" s="214">
        <f>'A16'!I32/'A15'!H32</f>
        <v>53.434156378600825</v>
      </c>
      <c r="J32" s="214">
        <f>'A16'!J32/'A15'!I32</f>
        <v>36.770370370370372</v>
      </c>
      <c r="K32" s="214">
        <f>'A16'!K32/'A15'!J32</f>
        <v>33.709525060606424</v>
      </c>
      <c r="L32" s="53"/>
    </row>
    <row r="33" spans="1:12" x14ac:dyDescent="0.2">
      <c r="A33" s="53"/>
      <c r="B33" s="53"/>
      <c r="C33" s="53"/>
      <c r="D33" s="53"/>
      <c r="E33" s="53"/>
      <c r="F33" s="53"/>
      <c r="G33" s="53"/>
      <c r="H33" s="53"/>
      <c r="I33" s="53"/>
      <c r="J33" s="53"/>
      <c r="K33" s="53"/>
      <c r="L33" s="53"/>
    </row>
    <row r="34" spans="1:12" x14ac:dyDescent="0.2">
      <c r="A34" s="31" t="s">
        <v>262</v>
      </c>
      <c r="B34" s="53"/>
      <c r="C34" s="53"/>
      <c r="D34" s="53"/>
      <c r="E34" s="53"/>
      <c r="F34" s="53"/>
      <c r="G34" s="53"/>
      <c r="H34" s="53"/>
      <c r="I34" s="53"/>
      <c r="J34" s="53"/>
      <c r="K34" s="53"/>
      <c r="L34" s="53"/>
    </row>
    <row r="35" spans="1:12" x14ac:dyDescent="0.2">
      <c r="A35" s="31" t="s">
        <v>493</v>
      </c>
      <c r="B35" s="53"/>
      <c r="C35" s="53"/>
      <c r="D35" s="53"/>
      <c r="E35" s="53"/>
      <c r="F35" s="53"/>
      <c r="G35" s="53"/>
      <c r="H35" s="53"/>
      <c r="I35" s="53"/>
      <c r="J35" s="53"/>
      <c r="K35" s="53"/>
      <c r="L35" s="53"/>
    </row>
    <row r="36" spans="1:12" x14ac:dyDescent="0.2">
      <c r="A36" s="31" t="s">
        <v>314</v>
      </c>
      <c r="B36" s="53"/>
      <c r="C36" s="53"/>
      <c r="D36" s="53"/>
      <c r="E36" s="53"/>
      <c r="F36" s="53"/>
      <c r="G36" s="53"/>
      <c r="H36" s="53"/>
      <c r="I36" s="53"/>
      <c r="J36" s="53"/>
      <c r="K36" s="53"/>
      <c r="L36" s="53"/>
    </row>
    <row r="37" spans="1:12" x14ac:dyDescent="0.2">
      <c r="A37" s="31" t="s">
        <v>484</v>
      </c>
      <c r="B37" s="53"/>
      <c r="C37" s="53"/>
      <c r="D37" s="53"/>
      <c r="E37" s="53"/>
      <c r="F37" s="53"/>
      <c r="G37" s="53"/>
      <c r="H37" s="53"/>
      <c r="I37" s="53"/>
      <c r="J37" s="53"/>
      <c r="K37" s="53"/>
      <c r="L37" s="53"/>
    </row>
    <row r="38" spans="1:12" x14ac:dyDescent="0.2">
      <c r="A38" s="212" t="s">
        <v>569</v>
      </c>
      <c r="B38" s="53"/>
      <c r="C38" s="53"/>
      <c r="D38" s="53"/>
      <c r="E38" s="53"/>
      <c r="F38" s="53"/>
      <c r="G38" s="53"/>
      <c r="H38" s="53"/>
      <c r="I38" s="53"/>
      <c r="J38" s="53"/>
      <c r="K38" s="53"/>
      <c r="L38" s="53"/>
    </row>
    <row r="39" spans="1:12" x14ac:dyDescent="0.2">
      <c r="A39" s="212" t="s">
        <v>570</v>
      </c>
      <c r="B39" s="53"/>
      <c r="C39" s="53"/>
      <c r="D39" s="53"/>
      <c r="E39" s="53"/>
      <c r="F39" s="53"/>
      <c r="G39" s="53"/>
      <c r="H39" s="53"/>
      <c r="I39" s="53"/>
      <c r="J39" s="53"/>
      <c r="K39" s="53"/>
      <c r="L39" s="53"/>
    </row>
    <row r="40" spans="1:12" x14ac:dyDescent="0.2">
      <c r="A40" s="212"/>
      <c r="B40" s="53"/>
      <c r="C40" s="53"/>
      <c r="D40" s="53"/>
      <c r="E40" s="53"/>
      <c r="F40" s="53"/>
      <c r="G40" s="53"/>
      <c r="H40" s="53"/>
      <c r="I40" s="53"/>
      <c r="J40" s="53"/>
      <c r="K40" s="53"/>
      <c r="L40" s="53"/>
    </row>
    <row r="41" spans="1:12" x14ac:dyDescent="0.2">
      <c r="A41" s="167" t="s">
        <v>7</v>
      </c>
    </row>
    <row r="42" spans="1:12" x14ac:dyDescent="0.2">
      <c r="A42" s="31"/>
    </row>
    <row r="43" spans="1:12" x14ac:dyDescent="0.2">
      <c r="A43" s="31"/>
    </row>
    <row r="44" spans="1:12" x14ac:dyDescent="0.2">
      <c r="A44" s="31"/>
    </row>
    <row r="60" spans="1:34" x14ac:dyDescent="0.2">
      <c r="A60" s="76"/>
      <c r="B60" s="87"/>
      <c r="C60" s="77"/>
      <c r="D60" s="77"/>
      <c r="E60" s="77"/>
      <c r="F60" s="77"/>
      <c r="G60" s="77"/>
      <c r="H60" s="77"/>
      <c r="I60" s="77"/>
      <c r="J60" s="77"/>
      <c r="K60" s="77"/>
      <c r="M60" s="76"/>
      <c r="N60" s="8"/>
      <c r="O60" s="8"/>
      <c r="P60" s="8"/>
      <c r="Q60" s="8"/>
      <c r="R60" s="8"/>
      <c r="S60" s="8"/>
      <c r="T60" s="8"/>
      <c r="U60" s="8"/>
      <c r="V60" s="9"/>
      <c r="X60" s="76"/>
      <c r="Y60" s="87"/>
      <c r="Z60" s="112"/>
      <c r="AA60" s="112"/>
      <c r="AB60" s="112"/>
      <c r="AC60" s="112"/>
      <c r="AD60" s="112"/>
      <c r="AE60" s="112"/>
      <c r="AF60" s="112"/>
      <c r="AG60" s="112"/>
      <c r="AH60" s="112"/>
    </row>
    <row r="61" spans="1:34" x14ac:dyDescent="0.2">
      <c r="A61" s="21"/>
      <c r="B61" s="22"/>
      <c r="C61" s="9"/>
      <c r="D61" s="9"/>
      <c r="E61" s="9"/>
      <c r="F61" s="9"/>
      <c r="G61" s="9"/>
      <c r="H61" s="9"/>
      <c r="I61" s="9"/>
      <c r="J61" s="9"/>
      <c r="K61" s="9"/>
      <c r="M61" s="21"/>
      <c r="N61" s="8"/>
      <c r="O61" s="8"/>
      <c r="P61" s="8"/>
      <c r="Q61" s="8"/>
      <c r="R61" s="8"/>
      <c r="S61" s="8"/>
      <c r="T61" s="8"/>
      <c r="U61" s="8"/>
      <c r="V61" s="9"/>
      <c r="X61" s="21"/>
      <c r="Y61" s="22"/>
      <c r="Z61" s="112"/>
      <c r="AA61" s="112"/>
      <c r="AB61" s="112"/>
      <c r="AC61" s="112"/>
      <c r="AD61" s="112"/>
      <c r="AE61" s="112"/>
      <c r="AF61" s="112"/>
      <c r="AG61" s="112"/>
      <c r="AH61" s="112"/>
    </row>
    <row r="62" spans="1:34" x14ac:dyDescent="0.2">
      <c r="A62" s="21"/>
      <c r="B62" s="22"/>
      <c r="C62" s="9"/>
      <c r="D62" s="9"/>
      <c r="E62" s="9"/>
      <c r="F62" s="9"/>
      <c r="G62" s="9"/>
      <c r="H62" s="9"/>
      <c r="I62" s="9"/>
      <c r="J62" s="9"/>
      <c r="K62" s="9"/>
      <c r="M62" s="21"/>
      <c r="N62" s="8"/>
      <c r="O62" s="8"/>
      <c r="P62" s="8"/>
      <c r="Q62" s="8"/>
      <c r="R62" s="8"/>
      <c r="S62" s="8"/>
      <c r="T62" s="8"/>
      <c r="U62" s="8"/>
      <c r="V62" s="9"/>
      <c r="X62" s="21"/>
      <c r="Y62" s="22"/>
      <c r="Z62" s="112"/>
      <c r="AA62" s="112"/>
      <c r="AB62" s="112"/>
      <c r="AC62" s="112"/>
      <c r="AD62" s="112"/>
      <c r="AE62" s="112"/>
      <c r="AF62" s="112"/>
      <c r="AG62" s="112"/>
      <c r="AH62" s="112"/>
    </row>
    <row r="63" spans="1:34" x14ac:dyDescent="0.2">
      <c r="A63" s="21"/>
      <c r="B63" s="22"/>
      <c r="C63" s="9"/>
      <c r="D63" s="9"/>
      <c r="E63" s="9"/>
      <c r="F63" s="9"/>
      <c r="G63" s="9"/>
      <c r="H63" s="9"/>
      <c r="I63" s="9"/>
      <c r="J63" s="9"/>
      <c r="K63" s="9"/>
      <c r="M63" s="21"/>
      <c r="N63" s="8"/>
      <c r="O63" s="8"/>
      <c r="P63" s="8"/>
      <c r="Q63" s="8"/>
      <c r="R63" s="8"/>
      <c r="S63" s="8"/>
      <c r="T63" s="8"/>
      <c r="U63" s="8"/>
      <c r="V63" s="9"/>
      <c r="X63" s="21"/>
      <c r="Y63" s="22"/>
      <c r="Z63" s="112"/>
      <c r="AA63" s="112"/>
      <c r="AB63" s="112"/>
      <c r="AC63" s="112"/>
      <c r="AD63" s="112"/>
      <c r="AE63" s="112"/>
      <c r="AF63" s="112"/>
      <c r="AG63" s="112"/>
      <c r="AH63" s="112"/>
    </row>
    <row r="64" spans="1:34" x14ac:dyDescent="0.2">
      <c r="A64" s="21"/>
      <c r="B64" s="22"/>
      <c r="C64" s="9"/>
      <c r="D64" s="9"/>
      <c r="E64" s="9"/>
      <c r="F64" s="9"/>
      <c r="G64" s="9"/>
      <c r="H64" s="9"/>
      <c r="I64" s="9"/>
      <c r="J64" s="9"/>
      <c r="K64" s="9"/>
      <c r="M64" s="21"/>
      <c r="N64" s="8"/>
      <c r="O64" s="8"/>
      <c r="P64" s="8"/>
      <c r="Q64" s="8"/>
      <c r="R64" s="8"/>
      <c r="S64" s="8"/>
      <c r="T64" s="8"/>
      <c r="U64" s="8"/>
      <c r="V64" s="9"/>
      <c r="X64" s="21"/>
      <c r="Y64" s="22"/>
      <c r="Z64" s="112"/>
      <c r="AA64" s="112"/>
      <c r="AB64" s="112"/>
      <c r="AC64" s="112"/>
      <c r="AD64" s="112"/>
      <c r="AE64" s="112"/>
      <c r="AF64" s="112"/>
      <c r="AG64" s="112"/>
      <c r="AH64" s="112"/>
    </row>
    <row r="65" spans="1:34" x14ac:dyDescent="0.2">
      <c r="A65" s="21"/>
      <c r="B65" s="22"/>
      <c r="C65" s="9"/>
      <c r="D65" s="9"/>
      <c r="E65" s="9"/>
      <c r="F65" s="9"/>
      <c r="G65" s="9"/>
      <c r="H65" s="9"/>
      <c r="I65" s="9"/>
      <c r="J65" s="9"/>
      <c r="K65" s="9"/>
      <c r="M65" s="21"/>
      <c r="N65" s="8"/>
      <c r="O65" s="8"/>
      <c r="P65" s="8"/>
      <c r="Q65" s="8"/>
      <c r="R65" s="8"/>
      <c r="S65" s="8"/>
      <c r="T65" s="8"/>
      <c r="U65" s="8"/>
      <c r="V65" s="9"/>
      <c r="X65" s="21"/>
      <c r="Y65" s="22"/>
      <c r="Z65" s="112"/>
      <c r="AA65" s="112"/>
      <c r="AB65" s="112"/>
      <c r="AC65" s="112"/>
      <c r="AD65" s="112"/>
      <c r="AE65" s="112"/>
      <c r="AF65" s="112"/>
      <c r="AG65" s="112"/>
      <c r="AH65" s="112"/>
    </row>
    <row r="66" spans="1:34" x14ac:dyDescent="0.2">
      <c r="A66" s="21"/>
      <c r="B66" s="22"/>
      <c r="C66" s="9"/>
      <c r="D66" s="9"/>
      <c r="E66" s="9"/>
      <c r="F66" s="9"/>
      <c r="G66" s="9"/>
      <c r="H66" s="9"/>
      <c r="I66" s="9"/>
      <c r="J66" s="9"/>
      <c r="K66" s="9"/>
      <c r="M66" s="21"/>
      <c r="N66" s="8"/>
      <c r="O66" s="8"/>
      <c r="P66" s="8"/>
      <c r="Q66" s="8"/>
      <c r="R66" s="8"/>
      <c r="S66" s="8"/>
      <c r="T66" s="8"/>
      <c r="U66" s="8"/>
      <c r="V66" s="9"/>
      <c r="X66" s="21"/>
      <c r="Y66" s="22"/>
      <c r="Z66" s="112"/>
      <c r="AA66" s="112"/>
      <c r="AB66" s="112"/>
      <c r="AC66" s="112"/>
      <c r="AD66" s="112"/>
      <c r="AE66" s="112"/>
      <c r="AF66" s="112"/>
      <c r="AG66" s="112"/>
      <c r="AH66" s="112"/>
    </row>
    <row r="67" spans="1:34" x14ac:dyDescent="0.2">
      <c r="A67" s="21"/>
      <c r="B67" s="22"/>
      <c r="C67" s="9"/>
      <c r="D67" s="9"/>
      <c r="E67" s="9"/>
      <c r="F67" s="9"/>
      <c r="G67" s="9"/>
      <c r="H67" s="9"/>
      <c r="I67" s="9"/>
      <c r="J67" s="9"/>
      <c r="K67" s="9"/>
      <c r="M67" s="21"/>
      <c r="N67" s="8"/>
      <c r="O67" s="8"/>
      <c r="P67" s="8"/>
      <c r="Q67" s="8"/>
      <c r="R67" s="8"/>
      <c r="S67" s="8"/>
      <c r="T67" s="8"/>
      <c r="U67" s="8"/>
      <c r="V67" s="9"/>
      <c r="X67" s="21"/>
      <c r="Y67" s="22"/>
      <c r="Z67" s="112"/>
      <c r="AA67" s="112"/>
      <c r="AB67" s="112"/>
      <c r="AC67" s="112"/>
      <c r="AD67" s="112"/>
      <c r="AE67" s="112"/>
      <c r="AF67" s="112"/>
      <c r="AG67" s="112"/>
      <c r="AH67" s="112"/>
    </row>
    <row r="68" spans="1:34" x14ac:dyDescent="0.2">
      <c r="A68" s="21"/>
      <c r="B68" s="22"/>
      <c r="C68" s="9"/>
      <c r="D68" s="9"/>
      <c r="E68" s="9"/>
      <c r="F68" s="9"/>
      <c r="G68" s="9"/>
      <c r="H68" s="9"/>
      <c r="I68" s="9"/>
      <c r="J68" s="9"/>
      <c r="K68" s="9"/>
      <c r="M68" s="21"/>
      <c r="N68" s="8"/>
      <c r="O68" s="8"/>
      <c r="P68" s="8"/>
      <c r="Q68" s="8"/>
      <c r="R68" s="8"/>
      <c r="S68" s="8"/>
      <c r="T68" s="8"/>
      <c r="U68" s="8"/>
      <c r="V68" s="9"/>
      <c r="X68" s="21"/>
      <c r="Y68" s="22"/>
      <c r="Z68" s="112"/>
      <c r="AA68" s="112"/>
      <c r="AB68" s="112"/>
      <c r="AC68" s="112"/>
      <c r="AD68" s="112"/>
      <c r="AE68" s="112"/>
      <c r="AF68" s="112"/>
      <c r="AG68" s="112"/>
      <c r="AH68" s="112"/>
    </row>
    <row r="69" spans="1:34" x14ac:dyDescent="0.2">
      <c r="A69" s="21"/>
      <c r="B69" s="22"/>
      <c r="C69" s="27"/>
      <c r="D69" s="27"/>
      <c r="E69" s="27"/>
      <c r="F69" s="27"/>
      <c r="G69" s="27"/>
      <c r="H69" s="27"/>
      <c r="I69" s="27"/>
      <c r="J69" s="27"/>
      <c r="K69" s="9"/>
      <c r="M69" s="21"/>
      <c r="N69" s="8"/>
      <c r="O69" s="8"/>
      <c r="P69" s="8"/>
      <c r="Q69" s="8"/>
      <c r="R69" s="8"/>
      <c r="S69" s="8"/>
      <c r="T69" s="8"/>
      <c r="U69" s="8"/>
      <c r="V69" s="9"/>
      <c r="X69" s="21"/>
      <c r="Y69" s="22"/>
      <c r="Z69" s="112"/>
      <c r="AA69" s="58"/>
      <c r="AB69" s="112"/>
      <c r="AC69" s="112"/>
      <c r="AD69" s="112"/>
      <c r="AE69" s="112"/>
      <c r="AF69" s="112"/>
      <c r="AG69" s="112"/>
      <c r="AH69" s="112"/>
    </row>
    <row r="70" spans="1:34" x14ac:dyDescent="0.2">
      <c r="A70" s="21"/>
      <c r="B70" s="22"/>
      <c r="C70" s="9"/>
      <c r="D70" s="9"/>
      <c r="E70" s="9"/>
      <c r="F70" s="9"/>
      <c r="G70" s="9"/>
      <c r="H70" s="9"/>
      <c r="I70" s="9"/>
      <c r="J70" s="9"/>
      <c r="K70" s="9"/>
      <c r="M70" s="21"/>
      <c r="N70" s="8"/>
      <c r="O70" s="8"/>
      <c r="P70" s="8"/>
      <c r="Q70" s="8"/>
      <c r="R70" s="8"/>
      <c r="S70" s="8"/>
      <c r="T70" s="8"/>
      <c r="U70" s="8"/>
      <c r="V70" s="9"/>
      <c r="X70" s="21"/>
      <c r="Y70" s="22"/>
      <c r="Z70" s="112"/>
      <c r="AA70" s="58"/>
      <c r="AB70" s="58"/>
      <c r="AC70" s="112"/>
      <c r="AD70" s="112"/>
      <c r="AE70" s="58"/>
      <c r="AF70" s="58"/>
      <c r="AG70" s="112"/>
      <c r="AH70" s="112"/>
    </row>
    <row r="71" spans="1:34" x14ac:dyDescent="0.2">
      <c r="A71" s="21"/>
      <c r="B71" s="22"/>
      <c r="C71" s="27"/>
      <c r="D71" s="27"/>
      <c r="E71" s="27"/>
      <c r="F71" s="27"/>
      <c r="G71" s="27"/>
      <c r="H71" s="27"/>
      <c r="I71" s="27"/>
      <c r="J71" s="27"/>
      <c r="K71" s="9"/>
      <c r="M71" s="21"/>
      <c r="N71" s="8"/>
      <c r="O71" s="8"/>
      <c r="P71" s="8"/>
      <c r="Q71" s="8"/>
      <c r="R71" s="8"/>
      <c r="S71" s="8"/>
      <c r="T71" s="8"/>
      <c r="U71" s="8"/>
      <c r="V71" s="9"/>
      <c r="X71" s="21"/>
      <c r="Y71" s="22"/>
      <c r="Z71" s="112"/>
      <c r="AA71" s="58"/>
      <c r="AB71" s="112"/>
      <c r="AC71" s="112"/>
      <c r="AD71" s="112"/>
      <c r="AE71" s="58"/>
      <c r="AF71" s="58"/>
      <c r="AG71" s="112"/>
      <c r="AH71" s="112"/>
    </row>
    <row r="72" spans="1:34" x14ac:dyDescent="0.2">
      <c r="A72" s="21"/>
      <c r="B72" s="22"/>
      <c r="C72" s="27"/>
      <c r="D72" s="27"/>
      <c r="E72" s="27"/>
      <c r="F72" s="27"/>
      <c r="G72" s="27"/>
      <c r="H72" s="27"/>
      <c r="I72" s="27"/>
      <c r="J72" s="27"/>
      <c r="K72" s="9"/>
      <c r="M72" s="21"/>
      <c r="N72" s="8"/>
      <c r="O72" s="8"/>
      <c r="P72" s="8"/>
      <c r="Q72" s="8"/>
      <c r="R72" s="8"/>
      <c r="S72" s="8"/>
      <c r="T72" s="8"/>
      <c r="U72" s="8"/>
      <c r="V72" s="9"/>
      <c r="X72" s="21"/>
      <c r="Y72" s="22"/>
      <c r="Z72" s="112"/>
      <c r="AA72" s="58"/>
      <c r="AB72" s="112"/>
      <c r="AC72" s="112"/>
      <c r="AD72" s="112"/>
      <c r="AE72" s="112"/>
      <c r="AF72" s="58"/>
      <c r="AG72" s="58"/>
      <c r="AH72" s="112"/>
    </row>
    <row r="73" spans="1:34" x14ac:dyDescent="0.2">
      <c r="A73" s="21"/>
      <c r="B73" s="22"/>
      <c r="C73" s="27"/>
      <c r="D73" s="27"/>
      <c r="E73" s="27"/>
      <c r="F73" s="27"/>
      <c r="G73" s="27"/>
      <c r="H73" s="27"/>
      <c r="I73" s="27"/>
      <c r="J73" s="27"/>
      <c r="K73" s="9"/>
      <c r="M73" s="21"/>
      <c r="N73" s="8"/>
      <c r="O73" s="8"/>
      <c r="P73" s="8"/>
      <c r="Q73" s="8"/>
      <c r="R73" s="8"/>
      <c r="S73" s="8"/>
      <c r="T73" s="8"/>
      <c r="U73" s="8"/>
      <c r="V73" s="9"/>
      <c r="X73" s="21"/>
      <c r="Y73" s="22"/>
      <c r="Z73" s="112"/>
      <c r="AA73" s="58"/>
      <c r="AB73" s="112"/>
      <c r="AC73" s="112"/>
      <c r="AD73" s="112"/>
      <c r="AE73" s="58"/>
      <c r="AF73" s="58"/>
      <c r="AG73" s="112"/>
      <c r="AH73" s="112"/>
    </row>
    <row r="74" spans="1:34" x14ac:dyDescent="0.2">
      <c r="A74" s="21"/>
      <c r="B74" s="22"/>
      <c r="C74" s="27"/>
      <c r="D74" s="27"/>
      <c r="E74" s="27"/>
      <c r="F74" s="27"/>
      <c r="G74" s="27"/>
      <c r="H74" s="27"/>
      <c r="I74" s="27"/>
      <c r="J74" s="27"/>
      <c r="K74" s="9"/>
      <c r="M74" s="21"/>
      <c r="N74" s="8"/>
      <c r="O74" s="8"/>
      <c r="P74" s="8"/>
      <c r="Q74" s="8"/>
      <c r="R74" s="8"/>
      <c r="S74" s="8"/>
      <c r="T74" s="8"/>
      <c r="U74" s="8"/>
      <c r="V74" s="9"/>
      <c r="X74" s="21"/>
      <c r="Y74" s="22"/>
      <c r="Z74" s="112"/>
      <c r="AA74" s="58"/>
      <c r="AB74" s="112"/>
      <c r="AC74" s="112"/>
      <c r="AD74" s="58"/>
      <c r="AE74" s="112"/>
      <c r="AF74" s="58"/>
      <c r="AG74" s="112"/>
      <c r="AH74" s="112"/>
    </row>
    <row r="75" spans="1:34" x14ac:dyDescent="0.2">
      <c r="A75" s="21"/>
      <c r="B75" s="22"/>
      <c r="C75" s="9"/>
      <c r="D75" s="9"/>
      <c r="E75" s="9"/>
      <c r="F75" s="9"/>
      <c r="G75" s="9"/>
      <c r="H75" s="9"/>
      <c r="I75" s="9"/>
      <c r="J75" s="9"/>
      <c r="K75" s="9"/>
      <c r="M75" s="21"/>
      <c r="N75" s="8"/>
      <c r="O75" s="8"/>
      <c r="P75" s="8"/>
      <c r="Q75" s="8"/>
      <c r="R75" s="8"/>
      <c r="S75" s="8"/>
      <c r="T75" s="8"/>
      <c r="U75" s="8"/>
      <c r="V75" s="9"/>
      <c r="X75" s="21"/>
      <c r="Y75" s="22"/>
      <c r="Z75" s="112"/>
      <c r="AA75" s="58"/>
      <c r="AB75" s="112"/>
      <c r="AC75" s="112"/>
      <c r="AD75" s="112"/>
      <c r="AE75" s="112"/>
      <c r="AF75" s="58"/>
      <c r="AG75" s="112"/>
      <c r="AH75" s="112"/>
    </row>
    <row r="76" spans="1:34" x14ac:dyDescent="0.2">
      <c r="A76" s="21"/>
      <c r="B76" s="22"/>
      <c r="C76" s="9"/>
      <c r="D76" s="9"/>
      <c r="E76" s="9"/>
      <c r="F76" s="9"/>
      <c r="G76" s="9"/>
      <c r="H76" s="9"/>
      <c r="I76" s="9"/>
      <c r="J76" s="9"/>
      <c r="K76" s="9"/>
      <c r="M76" s="21"/>
      <c r="N76" s="8"/>
      <c r="O76" s="8"/>
      <c r="P76" s="8"/>
      <c r="Q76" s="8"/>
      <c r="R76" s="8"/>
      <c r="S76" s="8"/>
      <c r="T76" s="8"/>
      <c r="U76" s="8"/>
      <c r="V76" s="9"/>
      <c r="X76" s="21"/>
      <c r="Y76" s="22"/>
      <c r="Z76" s="112"/>
      <c r="AA76" s="58"/>
      <c r="AB76" s="112"/>
      <c r="AC76" s="112"/>
      <c r="AD76" s="112"/>
      <c r="AE76" s="112"/>
      <c r="AF76" s="58"/>
      <c r="AG76" s="112"/>
      <c r="AH76" s="112"/>
    </row>
    <row r="77" spans="1:34" x14ac:dyDescent="0.2">
      <c r="A77" s="21"/>
      <c r="B77" s="22"/>
      <c r="C77" s="9"/>
      <c r="D77" s="9"/>
      <c r="E77" s="9"/>
      <c r="F77" s="9"/>
      <c r="G77" s="9"/>
      <c r="H77" s="9"/>
      <c r="I77" s="9"/>
      <c r="J77" s="9"/>
      <c r="K77" s="9"/>
      <c r="M77" s="21"/>
      <c r="N77" s="8"/>
      <c r="O77" s="8"/>
      <c r="P77" s="8"/>
      <c r="Q77" s="8"/>
      <c r="R77" s="8"/>
      <c r="S77" s="8"/>
      <c r="T77" s="8"/>
      <c r="U77" s="8"/>
      <c r="V77" s="9"/>
      <c r="X77" s="21"/>
      <c r="Y77" s="22"/>
      <c r="Z77" s="112"/>
      <c r="AA77" s="112"/>
      <c r="AB77" s="112"/>
      <c r="AC77" s="112"/>
      <c r="AD77" s="112"/>
      <c r="AE77" s="112"/>
      <c r="AF77" s="112"/>
      <c r="AG77" s="112"/>
      <c r="AH77" s="112"/>
    </row>
    <row r="78" spans="1:34" x14ac:dyDescent="0.2">
      <c r="A78" s="21"/>
      <c r="B78" s="22"/>
      <c r="C78" s="9"/>
      <c r="D78" s="9"/>
      <c r="E78" s="9"/>
      <c r="F78" s="9"/>
      <c r="G78" s="9"/>
      <c r="H78" s="9"/>
      <c r="I78" s="9"/>
      <c r="J78" s="9"/>
      <c r="K78" s="9"/>
      <c r="M78" s="21"/>
      <c r="N78" s="8"/>
      <c r="O78" s="8"/>
      <c r="P78" s="8"/>
      <c r="Q78" s="8"/>
      <c r="R78" s="8"/>
      <c r="S78" s="8"/>
      <c r="T78" s="8"/>
      <c r="U78" s="8"/>
      <c r="V78" s="9"/>
      <c r="X78" s="21"/>
      <c r="Y78" s="22"/>
      <c r="Z78" s="112"/>
      <c r="AA78" s="58"/>
      <c r="AB78" s="112"/>
      <c r="AC78" s="112"/>
      <c r="AD78" s="112"/>
      <c r="AE78" s="112"/>
      <c r="AF78" s="58"/>
      <c r="AG78" s="112"/>
      <c r="AH78" s="112"/>
    </row>
    <row r="79" spans="1:34" x14ac:dyDescent="0.2">
      <c r="A79" s="21"/>
      <c r="B79" s="22"/>
      <c r="C79" s="9"/>
      <c r="D79" s="9"/>
      <c r="E79" s="9"/>
      <c r="F79" s="9"/>
      <c r="G79" s="9"/>
      <c r="H79" s="9"/>
      <c r="I79" s="9"/>
      <c r="J79" s="9"/>
      <c r="K79" s="9"/>
      <c r="M79" s="21"/>
      <c r="N79" s="8"/>
      <c r="O79" s="8"/>
      <c r="P79" s="8"/>
      <c r="Q79" s="8"/>
      <c r="R79" s="8"/>
      <c r="S79" s="8"/>
      <c r="T79" s="8"/>
      <c r="U79" s="8"/>
      <c r="V79" s="9"/>
      <c r="X79" s="21"/>
      <c r="Y79" s="22"/>
      <c r="Z79" s="112"/>
      <c r="AA79" s="112"/>
      <c r="AB79" s="112"/>
      <c r="AC79" s="112"/>
      <c r="AD79" s="112"/>
      <c r="AE79" s="112"/>
      <c r="AF79" s="112"/>
      <c r="AG79" s="112"/>
      <c r="AH79" s="112"/>
    </row>
    <row r="80" spans="1:34" x14ac:dyDescent="0.2">
      <c r="A80" s="32"/>
      <c r="B80" s="22"/>
      <c r="C80" s="27"/>
      <c r="D80" s="27"/>
      <c r="E80" s="27"/>
      <c r="F80" s="27"/>
      <c r="G80" s="27"/>
      <c r="H80" s="27"/>
      <c r="I80" s="27"/>
      <c r="J80" s="27"/>
      <c r="K80" s="9"/>
      <c r="M80" s="21"/>
      <c r="N80" s="8"/>
      <c r="O80" s="8"/>
      <c r="P80" s="8"/>
      <c r="Q80" s="8"/>
      <c r="R80" s="8"/>
      <c r="S80" s="8"/>
      <c r="T80" s="8"/>
      <c r="U80" s="8"/>
      <c r="V80" s="9"/>
      <c r="X80" s="32"/>
      <c r="Y80" s="22"/>
      <c r="Z80" s="112"/>
      <c r="AA80" s="112"/>
      <c r="AB80" s="112"/>
      <c r="AC80" s="112"/>
      <c r="AD80" s="112"/>
      <c r="AE80" s="112"/>
      <c r="AF80" s="112"/>
      <c r="AG80" s="112"/>
      <c r="AH80" s="112"/>
    </row>
    <row r="81" spans="1:34" x14ac:dyDescent="0.2">
      <c r="A81" s="21"/>
      <c r="B81" s="22"/>
      <c r="C81" s="27"/>
      <c r="D81" s="27"/>
      <c r="E81" s="27"/>
      <c r="F81" s="27"/>
      <c r="G81" s="27"/>
      <c r="H81" s="27"/>
      <c r="I81" s="27"/>
      <c r="J81" s="27"/>
      <c r="K81" s="9"/>
      <c r="M81" s="21"/>
      <c r="N81" s="8"/>
      <c r="O81" s="8"/>
      <c r="P81" s="8"/>
      <c r="Q81" s="8"/>
      <c r="R81" s="8"/>
      <c r="S81" s="8"/>
      <c r="T81" s="8"/>
      <c r="U81" s="8"/>
      <c r="V81" s="9"/>
      <c r="X81" s="21"/>
      <c r="Y81" s="22"/>
      <c r="Z81" s="112"/>
      <c r="AA81" s="112"/>
      <c r="AB81" s="112"/>
      <c r="AC81" s="112"/>
      <c r="AD81" s="112"/>
      <c r="AE81" s="112"/>
      <c r="AF81" s="112"/>
      <c r="AG81" s="112"/>
      <c r="AH81" s="112"/>
    </row>
    <row r="82" spans="1:34" x14ac:dyDescent="0.2">
      <c r="A82" s="21"/>
      <c r="B82" s="22"/>
      <c r="C82" s="27"/>
      <c r="D82" s="27"/>
      <c r="E82" s="27"/>
      <c r="F82" s="27"/>
      <c r="G82" s="27"/>
      <c r="H82" s="27"/>
      <c r="I82" s="27"/>
      <c r="J82" s="27"/>
      <c r="K82" s="9"/>
      <c r="M82" s="21"/>
      <c r="N82" s="8"/>
      <c r="O82" s="8"/>
      <c r="P82" s="8"/>
      <c r="Q82" s="8"/>
      <c r="R82" s="8"/>
      <c r="S82" s="8"/>
      <c r="T82" s="8"/>
      <c r="U82" s="8"/>
      <c r="V82" s="9"/>
      <c r="X82" s="21"/>
      <c r="Y82" s="22"/>
      <c r="Z82" s="112"/>
      <c r="AA82" s="112"/>
      <c r="AB82" s="112"/>
      <c r="AC82" s="112"/>
      <c r="AD82" s="112"/>
      <c r="AE82" s="112"/>
      <c r="AF82" s="112"/>
      <c r="AG82" s="112"/>
      <c r="AH82" s="112"/>
    </row>
    <row r="83" spans="1:34" x14ac:dyDescent="0.2">
      <c r="A83" s="21"/>
      <c r="B83" s="22"/>
      <c r="C83" s="27"/>
      <c r="D83" s="27"/>
      <c r="E83" s="27"/>
      <c r="F83" s="27"/>
      <c r="G83" s="27"/>
      <c r="H83" s="27"/>
      <c r="I83" s="27"/>
      <c r="J83" s="27"/>
      <c r="K83" s="9"/>
      <c r="M83" s="21"/>
      <c r="N83" s="8"/>
      <c r="O83" s="8"/>
      <c r="P83" s="8"/>
      <c r="Q83" s="8"/>
      <c r="R83" s="8"/>
      <c r="S83" s="8"/>
      <c r="T83" s="8"/>
      <c r="U83" s="8"/>
      <c r="V83" s="9"/>
      <c r="X83" s="21"/>
      <c r="Y83" s="22"/>
      <c r="Z83" s="112"/>
      <c r="AA83" s="58"/>
      <c r="AB83" s="112"/>
      <c r="AC83" s="112"/>
      <c r="AD83" s="112"/>
      <c r="AE83" s="112"/>
      <c r="AF83" s="112"/>
      <c r="AG83" s="112"/>
      <c r="AH83" s="112"/>
    </row>
    <row r="84" spans="1:34" x14ac:dyDescent="0.2">
      <c r="A84" s="21"/>
      <c r="B84" s="22"/>
      <c r="C84" s="27"/>
      <c r="D84" s="27"/>
      <c r="E84" s="27"/>
      <c r="F84" s="27"/>
      <c r="G84" s="27"/>
      <c r="H84" s="27"/>
      <c r="I84" s="27"/>
      <c r="J84" s="27"/>
      <c r="K84" s="9"/>
      <c r="M84" s="21"/>
      <c r="N84" s="8"/>
      <c r="O84" s="8"/>
      <c r="P84" s="8"/>
      <c r="Q84" s="8"/>
      <c r="R84" s="8"/>
      <c r="S84" s="8"/>
      <c r="T84" s="8"/>
      <c r="U84" s="8"/>
      <c r="V84" s="9"/>
      <c r="X84" s="21"/>
      <c r="Y84" s="22"/>
      <c r="Z84" s="112"/>
      <c r="AA84" s="112"/>
      <c r="AB84" s="112"/>
      <c r="AC84" s="112"/>
      <c r="AD84" s="112"/>
      <c r="AE84" s="112"/>
      <c r="AF84" s="112"/>
      <c r="AG84" s="112"/>
      <c r="AH84" s="112"/>
    </row>
    <row r="85" spans="1:34" x14ac:dyDescent="0.2">
      <c r="A85" s="21"/>
      <c r="B85" s="22"/>
      <c r="C85" s="9"/>
      <c r="D85" s="9"/>
      <c r="E85" s="9"/>
      <c r="F85" s="9"/>
      <c r="G85" s="9"/>
      <c r="H85" s="9"/>
      <c r="I85" s="9"/>
      <c r="J85" s="9"/>
      <c r="K85" s="9"/>
      <c r="M85" s="21"/>
      <c r="N85" s="8"/>
      <c r="O85" s="8"/>
      <c r="P85" s="8"/>
      <c r="Q85" s="8"/>
      <c r="R85" s="8"/>
      <c r="S85" s="8"/>
      <c r="T85" s="8"/>
      <c r="U85" s="8"/>
      <c r="V85" s="9"/>
      <c r="X85" s="21"/>
      <c r="Y85" s="22"/>
      <c r="Z85" s="112"/>
      <c r="AA85" s="112"/>
      <c r="AB85" s="112"/>
      <c r="AC85" s="112"/>
      <c r="AD85" s="112"/>
      <c r="AE85" s="112"/>
      <c r="AF85" s="112"/>
      <c r="AG85" s="112"/>
      <c r="AH85" s="112"/>
    </row>
    <row r="86" spans="1:34" x14ac:dyDescent="0.2">
      <c r="A86" s="21"/>
      <c r="B86" s="22"/>
      <c r="C86" s="27"/>
      <c r="D86" s="27"/>
      <c r="E86" s="27"/>
      <c r="F86" s="27"/>
      <c r="G86" s="27"/>
      <c r="H86" s="27"/>
      <c r="I86" s="27"/>
      <c r="J86" s="27"/>
      <c r="K86" s="9"/>
      <c r="M86" s="21"/>
      <c r="N86" s="8"/>
      <c r="O86" s="8"/>
      <c r="P86" s="8"/>
      <c r="Q86" s="8"/>
      <c r="R86" s="8"/>
      <c r="S86" s="8"/>
      <c r="T86" s="8"/>
      <c r="U86" s="8"/>
      <c r="V86" s="9"/>
      <c r="X86" s="21"/>
      <c r="Y86" s="22"/>
      <c r="Z86" s="112"/>
      <c r="AA86" s="112"/>
      <c r="AB86" s="112"/>
      <c r="AC86" s="112"/>
      <c r="AD86" s="112"/>
      <c r="AE86" s="112"/>
      <c r="AF86" s="112"/>
      <c r="AG86" s="112"/>
      <c r="AH86" s="112"/>
    </row>
    <row r="87" spans="1:34" x14ac:dyDescent="0.2">
      <c r="A87" s="21"/>
      <c r="B87" s="22"/>
      <c r="C87" s="27"/>
      <c r="D87" s="27"/>
      <c r="E87" s="27"/>
      <c r="F87" s="27"/>
      <c r="G87" s="27"/>
      <c r="H87" s="27"/>
      <c r="I87" s="27"/>
      <c r="J87" s="27"/>
      <c r="K87" s="9"/>
      <c r="M87" s="75"/>
      <c r="N87" s="85"/>
      <c r="O87" s="85"/>
      <c r="P87" s="85"/>
      <c r="Q87" s="85"/>
      <c r="R87" s="85"/>
      <c r="S87" s="85"/>
      <c r="T87" s="85"/>
      <c r="U87" s="85"/>
      <c r="V87" s="86"/>
      <c r="X87" s="21"/>
      <c r="Y87" s="22"/>
      <c r="Z87" s="112"/>
      <c r="AA87" s="58"/>
      <c r="AB87" s="112"/>
      <c r="AC87" s="112"/>
      <c r="AD87" s="112"/>
      <c r="AE87" s="112"/>
      <c r="AF87" s="112"/>
      <c r="AG87" s="112"/>
      <c r="AH87" s="112"/>
    </row>
  </sheetData>
  <mergeCells count="2">
    <mergeCell ref="C4:K4"/>
    <mergeCell ref="A1:K1"/>
  </mergeCells>
  <phoneticPr fontId="2" type="noConversion"/>
  <pageMargins left="0.45" right="0.45" top="0.65" bottom="0.72" header="0.5" footer="0.5"/>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A2" sqref="A2"/>
    </sheetView>
  </sheetViews>
  <sheetFormatPr defaultRowHeight="12.75" x14ac:dyDescent="0.2"/>
  <cols>
    <col min="1" max="1" width="24.5703125" style="12" customWidth="1"/>
    <col min="2" max="6" width="15.5703125" style="13" customWidth="1"/>
    <col min="7" max="7" width="10.7109375" style="13" customWidth="1"/>
    <col min="8" max="8" width="9.140625" style="11"/>
    <col min="9" max="9" width="28.5703125" style="11" customWidth="1"/>
    <col min="10" max="10" width="10.42578125" style="11" customWidth="1"/>
    <col min="11" max="16384" width="9.140625" style="11"/>
  </cols>
  <sheetData>
    <row r="1" spans="1:10" s="19" customFormat="1" ht="15" x14ac:dyDescent="0.25">
      <c r="A1" s="290" t="s">
        <v>509</v>
      </c>
      <c r="B1" s="23"/>
      <c r="C1" s="23"/>
      <c r="D1" s="23"/>
      <c r="E1" s="23"/>
      <c r="F1" s="23"/>
      <c r="G1" s="23"/>
    </row>
    <row r="2" spans="1:10" s="19" customFormat="1" x14ac:dyDescent="0.2">
      <c r="A2" s="188"/>
      <c r="B2" s="23"/>
      <c r="C2" s="23"/>
      <c r="D2" s="23"/>
      <c r="E2" s="23"/>
      <c r="F2" s="23"/>
      <c r="G2" s="23"/>
    </row>
    <row r="3" spans="1:10" s="19" customFormat="1" ht="18" customHeight="1" x14ac:dyDescent="0.2">
      <c r="A3" s="188"/>
      <c r="B3" s="342" t="s">
        <v>323</v>
      </c>
      <c r="C3" s="342"/>
      <c r="D3" s="342"/>
      <c r="E3" s="342"/>
      <c r="F3" s="342"/>
      <c r="G3" s="209"/>
      <c r="H3" s="187"/>
    </row>
    <row r="4" spans="1:10" x14ac:dyDescent="0.2">
      <c r="A4" s="91"/>
      <c r="B4" s="83" t="s">
        <v>235</v>
      </c>
      <c r="C4" s="83" t="s">
        <v>234</v>
      </c>
      <c r="D4" s="83" t="s">
        <v>236</v>
      </c>
      <c r="E4" s="83" t="s">
        <v>488</v>
      </c>
      <c r="F4" s="83" t="s">
        <v>127</v>
      </c>
      <c r="G4" s="190"/>
      <c r="H4" s="91"/>
    </row>
    <row r="5" spans="1:10" ht="18" customHeight="1" x14ac:dyDescent="0.2">
      <c r="A5" s="78" t="s">
        <v>226</v>
      </c>
      <c r="B5" s="336" t="s">
        <v>27</v>
      </c>
      <c r="C5" s="336"/>
      <c r="D5" s="336"/>
      <c r="E5" s="336"/>
      <c r="F5" s="336"/>
      <c r="G5" s="190"/>
      <c r="H5" s="91"/>
    </row>
    <row r="6" spans="1:10" x14ac:dyDescent="0.2">
      <c r="A6" s="108" t="s">
        <v>198</v>
      </c>
      <c r="B6" s="97">
        <v>36409</v>
      </c>
      <c r="C6" s="97">
        <v>14804</v>
      </c>
      <c r="D6" s="97">
        <v>94738</v>
      </c>
      <c r="E6" s="222">
        <v>74</v>
      </c>
      <c r="F6" s="74">
        <f>SUM(B6:E6)</f>
        <v>146025</v>
      </c>
      <c r="G6" s="190"/>
      <c r="H6" s="91"/>
      <c r="J6" s="91"/>
    </row>
    <row r="7" spans="1:10" x14ac:dyDescent="0.2">
      <c r="A7" s="108" t="s">
        <v>199</v>
      </c>
      <c r="B7" s="97">
        <v>23559</v>
      </c>
      <c r="C7" s="97">
        <v>8707</v>
      </c>
      <c r="D7" s="97">
        <v>74381</v>
      </c>
      <c r="E7" s="97">
        <v>39</v>
      </c>
      <c r="F7" s="74">
        <f t="shared" ref="F7:F33" si="0">SUM(B7:E7)</f>
        <v>106686</v>
      </c>
      <c r="G7" s="190"/>
      <c r="H7" s="91"/>
      <c r="J7" s="91"/>
    </row>
    <row r="8" spans="1:10" x14ac:dyDescent="0.2">
      <c r="A8" s="108" t="s">
        <v>200</v>
      </c>
      <c r="B8" s="97">
        <v>72140</v>
      </c>
      <c r="C8" s="97">
        <v>27494</v>
      </c>
      <c r="D8" s="97">
        <v>267103</v>
      </c>
      <c r="E8" s="97">
        <v>234</v>
      </c>
      <c r="F8" s="74">
        <f t="shared" si="0"/>
        <v>366971</v>
      </c>
      <c r="G8" s="190"/>
      <c r="H8" s="91"/>
      <c r="J8" s="91"/>
    </row>
    <row r="9" spans="1:10" x14ac:dyDescent="0.2">
      <c r="A9" s="108" t="s">
        <v>203</v>
      </c>
      <c r="B9" s="97">
        <v>14757</v>
      </c>
      <c r="C9" s="97">
        <v>5770</v>
      </c>
      <c r="D9" s="97">
        <v>50688</v>
      </c>
      <c r="E9" s="97">
        <v>81</v>
      </c>
      <c r="F9" s="74">
        <f t="shared" si="0"/>
        <v>71296</v>
      </c>
      <c r="G9" s="190"/>
      <c r="H9" s="91"/>
      <c r="J9" s="91"/>
    </row>
    <row r="10" spans="1:10" x14ac:dyDescent="0.2">
      <c r="A10" s="108" t="s">
        <v>204</v>
      </c>
      <c r="B10" s="97">
        <v>11381</v>
      </c>
      <c r="C10" s="97">
        <v>1641</v>
      </c>
      <c r="D10" s="97">
        <v>12657</v>
      </c>
      <c r="E10" s="222">
        <v>597</v>
      </c>
      <c r="F10" s="74">
        <f t="shared" si="0"/>
        <v>26276</v>
      </c>
      <c r="G10" s="190"/>
      <c r="H10" s="91"/>
      <c r="J10" s="91"/>
    </row>
    <row r="11" spans="1:10" x14ac:dyDescent="0.2">
      <c r="A11" s="108" t="s">
        <v>201</v>
      </c>
      <c r="B11" s="97">
        <v>13221</v>
      </c>
      <c r="C11" s="97">
        <v>3641</v>
      </c>
      <c r="D11" s="97">
        <v>28227</v>
      </c>
      <c r="E11" s="97">
        <v>26</v>
      </c>
      <c r="F11" s="74">
        <f t="shared" si="0"/>
        <v>45115</v>
      </c>
      <c r="G11" s="190"/>
      <c r="H11" s="91"/>
      <c r="J11" s="91"/>
    </row>
    <row r="12" spans="1:10" x14ac:dyDescent="0.2">
      <c r="A12" s="108" t="s">
        <v>202</v>
      </c>
      <c r="B12" s="97">
        <v>22588</v>
      </c>
      <c r="C12" s="97">
        <v>7741</v>
      </c>
      <c r="D12" s="97">
        <v>75251</v>
      </c>
      <c r="E12" s="97">
        <v>157</v>
      </c>
      <c r="F12" s="74">
        <f t="shared" si="0"/>
        <v>105737</v>
      </c>
      <c r="G12" s="190"/>
      <c r="H12" s="91"/>
      <c r="J12" s="91"/>
    </row>
    <row r="13" spans="1:10" x14ac:dyDescent="0.2">
      <c r="A13" s="108" t="s">
        <v>225</v>
      </c>
      <c r="B13" s="97">
        <v>28294</v>
      </c>
      <c r="C13" s="97">
        <v>10639</v>
      </c>
      <c r="D13" s="97">
        <v>104278</v>
      </c>
      <c r="E13" s="97">
        <v>162</v>
      </c>
      <c r="F13" s="74">
        <f t="shared" si="0"/>
        <v>143373</v>
      </c>
      <c r="G13" s="190"/>
      <c r="H13" s="91"/>
      <c r="J13" s="91"/>
    </row>
    <row r="14" spans="1:10" x14ac:dyDescent="0.2">
      <c r="A14" s="108" t="s">
        <v>205</v>
      </c>
      <c r="B14" s="97">
        <v>51970</v>
      </c>
      <c r="C14" s="97">
        <v>23055</v>
      </c>
      <c r="D14" s="97">
        <v>253969</v>
      </c>
      <c r="E14" s="97">
        <v>99</v>
      </c>
      <c r="F14" s="74">
        <f t="shared" si="0"/>
        <v>329093</v>
      </c>
      <c r="G14" s="190"/>
      <c r="H14" s="91"/>
      <c r="J14" s="91"/>
    </row>
    <row r="15" spans="1:10" x14ac:dyDescent="0.2">
      <c r="A15" s="108" t="s">
        <v>206</v>
      </c>
      <c r="B15" s="97">
        <v>324</v>
      </c>
      <c r="C15" s="97">
        <v>89</v>
      </c>
      <c r="D15" s="97">
        <v>928</v>
      </c>
      <c r="E15" s="222">
        <v>1</v>
      </c>
      <c r="F15" s="74">
        <f t="shared" si="0"/>
        <v>1342</v>
      </c>
      <c r="G15" s="190"/>
      <c r="H15" s="91"/>
      <c r="J15" s="91"/>
    </row>
    <row r="16" spans="1:10" x14ac:dyDescent="0.2">
      <c r="A16" s="108" t="s">
        <v>207</v>
      </c>
      <c r="B16" s="97">
        <v>10</v>
      </c>
      <c r="C16" s="97">
        <v>4</v>
      </c>
      <c r="D16" s="97">
        <v>16</v>
      </c>
      <c r="E16" s="222">
        <v>0</v>
      </c>
      <c r="F16" s="74">
        <f t="shared" si="0"/>
        <v>30</v>
      </c>
      <c r="G16" s="190"/>
      <c r="H16" s="91"/>
      <c r="J16" s="91"/>
    </row>
    <row r="17" spans="1:10" x14ac:dyDescent="0.2">
      <c r="A17" s="108" t="s">
        <v>208</v>
      </c>
      <c r="B17" s="97">
        <v>5</v>
      </c>
      <c r="C17" s="97">
        <v>3</v>
      </c>
      <c r="D17" s="97">
        <v>9</v>
      </c>
      <c r="E17" s="222">
        <v>0</v>
      </c>
      <c r="F17" s="74">
        <f t="shared" si="0"/>
        <v>17</v>
      </c>
      <c r="G17" s="190"/>
      <c r="H17" s="91"/>
      <c r="J17" s="91"/>
    </row>
    <row r="18" spans="1:10" x14ac:dyDescent="0.2">
      <c r="A18" s="108" t="s">
        <v>209</v>
      </c>
      <c r="B18" s="97">
        <v>454</v>
      </c>
      <c r="C18" s="97">
        <v>97</v>
      </c>
      <c r="D18" s="97">
        <v>1598</v>
      </c>
      <c r="E18" s="222">
        <v>3</v>
      </c>
      <c r="F18" s="74">
        <f t="shared" si="0"/>
        <v>2152</v>
      </c>
      <c r="G18" s="190"/>
      <c r="H18" s="91"/>
      <c r="J18" s="91"/>
    </row>
    <row r="19" spans="1:10" x14ac:dyDescent="0.2">
      <c r="A19" s="108" t="s">
        <v>210</v>
      </c>
      <c r="B19" s="97">
        <v>109</v>
      </c>
      <c r="C19" s="97">
        <v>34</v>
      </c>
      <c r="D19" s="97">
        <v>105</v>
      </c>
      <c r="E19" s="222">
        <v>0</v>
      </c>
      <c r="F19" s="74">
        <f t="shared" si="0"/>
        <v>248</v>
      </c>
      <c r="G19" s="190"/>
      <c r="H19" s="91"/>
      <c r="J19" s="91"/>
    </row>
    <row r="20" spans="1:10" x14ac:dyDescent="0.2">
      <c r="A20" s="108" t="s">
        <v>211</v>
      </c>
      <c r="B20" s="97">
        <v>604</v>
      </c>
      <c r="C20" s="97">
        <v>102</v>
      </c>
      <c r="D20" s="97">
        <v>487</v>
      </c>
      <c r="E20" s="222">
        <v>1</v>
      </c>
      <c r="F20" s="74">
        <f t="shared" si="0"/>
        <v>1194</v>
      </c>
      <c r="G20" s="190"/>
      <c r="H20" s="91"/>
      <c r="J20" s="91"/>
    </row>
    <row r="21" spans="1:10" x14ac:dyDescent="0.2">
      <c r="A21" s="108" t="s">
        <v>212</v>
      </c>
      <c r="B21" s="97">
        <v>1390</v>
      </c>
      <c r="C21" s="97">
        <v>649</v>
      </c>
      <c r="D21" s="97">
        <v>5222</v>
      </c>
      <c r="E21" s="97">
        <v>1</v>
      </c>
      <c r="F21" s="74">
        <f t="shared" si="0"/>
        <v>7262</v>
      </c>
      <c r="G21" s="190"/>
      <c r="H21" s="91"/>
    </row>
    <row r="22" spans="1:10" x14ac:dyDescent="0.2">
      <c r="A22" s="108" t="s">
        <v>213</v>
      </c>
      <c r="B22" s="97">
        <v>2194</v>
      </c>
      <c r="C22" s="97">
        <v>783</v>
      </c>
      <c r="D22" s="97">
        <v>5616</v>
      </c>
      <c r="E22" s="97">
        <v>3</v>
      </c>
      <c r="F22" s="74">
        <f t="shared" si="0"/>
        <v>8596</v>
      </c>
      <c r="G22" s="190"/>
      <c r="H22" s="91"/>
    </row>
    <row r="23" spans="1:10" x14ac:dyDescent="0.2">
      <c r="A23" s="108" t="s">
        <v>214</v>
      </c>
      <c r="B23" s="97">
        <v>21504</v>
      </c>
      <c r="C23" s="97">
        <v>12693</v>
      </c>
      <c r="D23" s="97">
        <v>123792</v>
      </c>
      <c r="E23" s="97">
        <v>85</v>
      </c>
      <c r="F23" s="74">
        <f t="shared" si="0"/>
        <v>158074</v>
      </c>
      <c r="G23" s="190"/>
      <c r="H23" s="91"/>
    </row>
    <row r="24" spans="1:10" x14ac:dyDescent="0.2">
      <c r="A24" s="108" t="s">
        <v>215</v>
      </c>
      <c r="B24" s="97">
        <v>4991</v>
      </c>
      <c r="C24" s="97">
        <v>2816</v>
      </c>
      <c r="D24" s="97">
        <v>29415</v>
      </c>
      <c r="E24" s="222">
        <v>59</v>
      </c>
      <c r="F24" s="74">
        <f t="shared" si="0"/>
        <v>37281</v>
      </c>
      <c r="G24" s="190"/>
      <c r="H24" s="91"/>
    </row>
    <row r="25" spans="1:10" x14ac:dyDescent="0.2">
      <c r="A25" s="108" t="s">
        <v>216</v>
      </c>
      <c r="B25" s="97">
        <v>7444</v>
      </c>
      <c r="C25" s="97">
        <v>3168</v>
      </c>
      <c r="D25" s="97">
        <v>33648</v>
      </c>
      <c r="E25" s="97">
        <v>54</v>
      </c>
      <c r="F25" s="74">
        <f t="shared" si="0"/>
        <v>44314</v>
      </c>
      <c r="G25" s="190"/>
      <c r="H25" s="91"/>
    </row>
    <row r="26" spans="1:10" x14ac:dyDescent="0.2">
      <c r="A26" s="108" t="s">
        <v>217</v>
      </c>
      <c r="B26" s="97">
        <v>12926</v>
      </c>
      <c r="C26" s="97">
        <v>5350</v>
      </c>
      <c r="D26" s="97">
        <v>82475</v>
      </c>
      <c r="E26" s="97">
        <v>170</v>
      </c>
      <c r="F26" s="74">
        <f t="shared" si="0"/>
        <v>100921</v>
      </c>
      <c r="G26" s="190"/>
      <c r="H26" s="91"/>
    </row>
    <row r="27" spans="1:10" x14ac:dyDescent="0.2">
      <c r="A27" s="108" t="s">
        <v>218</v>
      </c>
      <c r="B27" s="97">
        <v>17539</v>
      </c>
      <c r="C27" s="97">
        <v>5746</v>
      </c>
      <c r="D27" s="97">
        <v>36677</v>
      </c>
      <c r="E27" s="222">
        <v>25</v>
      </c>
      <c r="F27" s="74">
        <f t="shared" si="0"/>
        <v>59987</v>
      </c>
      <c r="G27" s="190"/>
      <c r="H27" s="91"/>
    </row>
    <row r="28" spans="1:10" x14ac:dyDescent="0.2">
      <c r="A28" s="108" t="s">
        <v>219</v>
      </c>
      <c r="B28" s="97">
        <v>42805</v>
      </c>
      <c r="C28" s="97">
        <v>16018</v>
      </c>
      <c r="D28" s="97">
        <v>139191</v>
      </c>
      <c r="E28" s="222">
        <v>74</v>
      </c>
      <c r="F28" s="74">
        <f t="shared" si="0"/>
        <v>198088</v>
      </c>
      <c r="G28" s="190"/>
      <c r="H28" s="91"/>
    </row>
    <row r="29" spans="1:10" x14ac:dyDescent="0.2">
      <c r="A29" s="108" t="s">
        <v>220</v>
      </c>
      <c r="B29" s="97">
        <v>1421</v>
      </c>
      <c r="C29" s="97">
        <v>627</v>
      </c>
      <c r="D29" s="97">
        <v>4635</v>
      </c>
      <c r="E29" s="222">
        <v>3</v>
      </c>
      <c r="F29" s="74">
        <f t="shared" si="0"/>
        <v>6686</v>
      </c>
      <c r="G29" s="190"/>
      <c r="H29" s="91"/>
    </row>
    <row r="30" spans="1:10" x14ac:dyDescent="0.2">
      <c r="A30" s="108" t="s">
        <v>221</v>
      </c>
      <c r="B30" s="97">
        <v>22434</v>
      </c>
      <c r="C30" s="97">
        <v>6490</v>
      </c>
      <c r="D30" s="97">
        <v>70984</v>
      </c>
      <c r="E30" s="97">
        <v>44</v>
      </c>
      <c r="F30" s="74">
        <f t="shared" si="0"/>
        <v>99952</v>
      </c>
      <c r="G30" s="190"/>
      <c r="H30" s="91"/>
    </row>
    <row r="31" spans="1:10" x14ac:dyDescent="0.2">
      <c r="A31" s="108" t="s">
        <v>222</v>
      </c>
      <c r="B31" s="97">
        <v>17870</v>
      </c>
      <c r="C31" s="97">
        <v>1588</v>
      </c>
      <c r="D31" s="97">
        <v>14817</v>
      </c>
      <c r="E31" s="222">
        <v>119</v>
      </c>
      <c r="F31" s="74">
        <f t="shared" si="0"/>
        <v>34394</v>
      </c>
      <c r="G31" s="190"/>
      <c r="H31" s="91"/>
    </row>
    <row r="32" spans="1:10" x14ac:dyDescent="0.2">
      <c r="A32" s="108" t="s">
        <v>223</v>
      </c>
      <c r="B32" s="97">
        <v>31095</v>
      </c>
      <c r="C32" s="97">
        <v>9349</v>
      </c>
      <c r="D32" s="97">
        <v>93026</v>
      </c>
      <c r="E32" s="97">
        <v>189</v>
      </c>
      <c r="F32" s="74">
        <f t="shared" si="0"/>
        <v>133659</v>
      </c>
      <c r="G32" s="190"/>
      <c r="H32" s="91"/>
    </row>
    <row r="33" spans="1:11" x14ac:dyDescent="0.2">
      <c r="A33" s="129" t="s">
        <v>224</v>
      </c>
      <c r="B33" s="196">
        <v>30375</v>
      </c>
      <c r="C33" s="196">
        <v>11430</v>
      </c>
      <c r="D33" s="196">
        <v>125148</v>
      </c>
      <c r="E33" s="196">
        <v>521</v>
      </c>
      <c r="F33" s="197">
        <f t="shared" si="0"/>
        <v>167474</v>
      </c>
      <c r="G33" s="190"/>
      <c r="H33" s="91"/>
    </row>
    <row r="34" spans="1:11" x14ac:dyDescent="0.2">
      <c r="A34" s="186"/>
      <c r="B34" s="190"/>
      <c r="C34" s="190"/>
      <c r="D34" s="190"/>
      <c r="E34" s="190"/>
      <c r="F34" s="215"/>
      <c r="G34" s="215"/>
      <c r="H34" s="91"/>
    </row>
    <row r="35" spans="1:11" x14ac:dyDescent="0.2">
      <c r="A35" s="31" t="s">
        <v>262</v>
      </c>
      <c r="B35" s="190"/>
      <c r="C35" s="190"/>
      <c r="D35" s="190"/>
      <c r="E35" s="190"/>
      <c r="F35" s="190"/>
      <c r="G35" s="190"/>
      <c r="H35" s="91"/>
    </row>
    <row r="36" spans="1:11" x14ac:dyDescent="0.2">
      <c r="A36" s="343" t="s">
        <v>493</v>
      </c>
      <c r="B36" s="343"/>
      <c r="C36" s="343"/>
      <c r="D36" s="343"/>
      <c r="E36" s="343"/>
      <c r="F36" s="343"/>
      <c r="G36" s="166"/>
      <c r="H36" s="166"/>
    </row>
    <row r="37" spans="1:11" ht="24" customHeight="1" x14ac:dyDescent="0.2">
      <c r="A37" s="339" t="s">
        <v>103</v>
      </c>
      <c r="B37" s="339"/>
      <c r="C37" s="339"/>
      <c r="D37" s="339"/>
      <c r="E37" s="339"/>
      <c r="F37" s="339"/>
      <c r="G37" s="166"/>
      <c r="H37" s="166"/>
    </row>
    <row r="38" spans="1:11" x14ac:dyDescent="0.2">
      <c r="A38" s="153" t="s">
        <v>484</v>
      </c>
      <c r="B38" s="151"/>
      <c r="C38" s="151"/>
      <c r="D38" s="151"/>
      <c r="E38" s="151"/>
      <c r="F38" s="151"/>
      <c r="G38" s="151"/>
      <c r="H38" s="152"/>
    </row>
    <row r="39" spans="1:11" x14ac:dyDescent="0.2">
      <c r="A39" s="11"/>
      <c r="B39" s="11"/>
      <c r="C39" s="11"/>
      <c r="D39" s="11"/>
      <c r="E39" s="11"/>
      <c r="F39" s="11"/>
      <c r="G39" s="236"/>
      <c r="H39" s="236"/>
      <c r="I39" s="236"/>
      <c r="J39" s="236"/>
      <c r="K39" s="236"/>
    </row>
    <row r="40" spans="1:11" x14ac:dyDescent="0.2">
      <c r="A40" s="167" t="s">
        <v>7</v>
      </c>
    </row>
  </sheetData>
  <mergeCells count="4">
    <mergeCell ref="B5:F5"/>
    <mergeCell ref="B3:F3"/>
    <mergeCell ref="A36:F36"/>
    <mergeCell ref="A37:F37"/>
  </mergeCells>
  <phoneticPr fontId="2" type="noConversion"/>
  <pageMargins left="0.56999999999999995" right="0.62" top="0.47244094488188981" bottom="0.47244094488188981" header="0.35433070866141736" footer="0.31496062992125984"/>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workbookViewId="0">
      <selection activeCell="A2" sqref="A2"/>
    </sheetView>
  </sheetViews>
  <sheetFormatPr defaultRowHeight="12.75" x14ac:dyDescent="0.2"/>
  <cols>
    <col min="1" max="1" width="24.5703125" style="12" customWidth="1"/>
    <col min="2" max="2" width="12.5703125" style="12" customWidth="1"/>
    <col min="3" max="7" width="12.7109375" style="13" customWidth="1"/>
    <col min="8" max="8" width="10.7109375" style="13" customWidth="1"/>
    <col min="9" max="9" width="9.140625" style="11"/>
    <col min="10" max="10" width="29" style="11" customWidth="1"/>
    <col min="11" max="16384" width="9.140625" style="11"/>
  </cols>
  <sheetData>
    <row r="1" spans="1:8" s="19" customFormat="1" ht="15.75" x14ac:dyDescent="0.3">
      <c r="A1" s="290" t="s">
        <v>510</v>
      </c>
      <c r="B1" s="24"/>
      <c r="C1" s="23"/>
      <c r="D1" s="23"/>
      <c r="E1" s="23"/>
      <c r="F1" s="23"/>
      <c r="G1" s="23"/>
      <c r="H1" s="23"/>
    </row>
    <row r="2" spans="1:8" x14ac:dyDescent="0.2">
      <c r="A2" s="186"/>
      <c r="B2" s="186"/>
    </row>
    <row r="3" spans="1:8" ht="18" customHeight="1" x14ac:dyDescent="0.2">
      <c r="A3" s="186"/>
      <c r="B3" s="186"/>
      <c r="C3" s="344" t="s">
        <v>323</v>
      </c>
      <c r="D3" s="344"/>
      <c r="E3" s="344"/>
      <c r="F3" s="344"/>
      <c r="G3" s="344"/>
    </row>
    <row r="4" spans="1:8" x14ac:dyDescent="0.2">
      <c r="A4" s="178"/>
      <c r="B4" s="178"/>
      <c r="C4" s="191" t="s">
        <v>235</v>
      </c>
      <c r="D4" s="191" t="s">
        <v>234</v>
      </c>
      <c r="E4" s="191" t="s">
        <v>236</v>
      </c>
      <c r="F4" s="191" t="s">
        <v>488</v>
      </c>
      <c r="G4" s="191" t="s">
        <v>127</v>
      </c>
    </row>
    <row r="5" spans="1:8" s="92" customFormat="1" ht="18" customHeight="1" x14ac:dyDescent="0.2">
      <c r="A5" s="78" t="s">
        <v>226</v>
      </c>
      <c r="B5" s="276" t="s">
        <v>75</v>
      </c>
      <c r="C5" s="330" t="s">
        <v>237</v>
      </c>
      <c r="D5" s="330"/>
      <c r="E5" s="330"/>
      <c r="F5" s="330"/>
      <c r="G5" s="330"/>
      <c r="H5" s="190"/>
    </row>
    <row r="6" spans="1:8" x14ac:dyDescent="0.2">
      <c r="A6" s="108" t="s">
        <v>198</v>
      </c>
      <c r="B6" s="189" t="s">
        <v>227</v>
      </c>
      <c r="C6" s="97">
        <v>237892</v>
      </c>
      <c r="D6" s="97">
        <v>88992</v>
      </c>
      <c r="E6" s="97">
        <v>463887</v>
      </c>
      <c r="F6" s="222">
        <v>425</v>
      </c>
      <c r="G6" s="74">
        <f>SUM(C6:F6)</f>
        <v>791196</v>
      </c>
      <c r="H6" s="25"/>
    </row>
    <row r="7" spans="1:8" x14ac:dyDescent="0.2">
      <c r="A7" s="108" t="s">
        <v>199</v>
      </c>
      <c r="B7" s="189" t="s">
        <v>227</v>
      </c>
      <c r="C7" s="97">
        <v>155063</v>
      </c>
      <c r="D7" s="97">
        <v>47752</v>
      </c>
      <c r="E7" s="97">
        <v>366297</v>
      </c>
      <c r="F7" s="97">
        <v>215</v>
      </c>
      <c r="G7" s="74">
        <f t="shared" ref="G7:G33" si="0">SUM(C7:F7)</f>
        <v>569327</v>
      </c>
    </row>
    <row r="8" spans="1:8" x14ac:dyDescent="0.2">
      <c r="A8" s="108" t="s">
        <v>200</v>
      </c>
      <c r="B8" s="189" t="s">
        <v>227</v>
      </c>
      <c r="C8" s="97">
        <v>190041</v>
      </c>
      <c r="D8" s="97">
        <v>66794</v>
      </c>
      <c r="E8" s="97">
        <v>641475</v>
      </c>
      <c r="F8" s="97">
        <v>943</v>
      </c>
      <c r="G8" s="74">
        <f t="shared" si="0"/>
        <v>899253</v>
      </c>
    </row>
    <row r="9" spans="1:8" x14ac:dyDescent="0.2">
      <c r="A9" s="108" t="s">
        <v>203</v>
      </c>
      <c r="B9" s="189" t="s">
        <v>227</v>
      </c>
      <c r="C9" s="97">
        <v>100962</v>
      </c>
      <c r="D9" s="97">
        <v>27209</v>
      </c>
      <c r="E9" s="97">
        <v>201579</v>
      </c>
      <c r="F9" s="97">
        <v>487</v>
      </c>
      <c r="G9" s="74">
        <f t="shared" si="0"/>
        <v>330237</v>
      </c>
    </row>
    <row r="10" spans="1:8" x14ac:dyDescent="0.2">
      <c r="A10" s="108" t="s">
        <v>204</v>
      </c>
      <c r="B10" s="189" t="s">
        <v>227</v>
      </c>
      <c r="C10" s="97">
        <v>94789</v>
      </c>
      <c r="D10" s="97">
        <v>14272</v>
      </c>
      <c r="E10" s="97">
        <v>94061</v>
      </c>
      <c r="F10" s="222">
        <v>3249</v>
      </c>
      <c r="G10" s="74">
        <f t="shared" si="0"/>
        <v>206371</v>
      </c>
    </row>
    <row r="11" spans="1:8" x14ac:dyDescent="0.2">
      <c r="A11" s="108" t="s">
        <v>201</v>
      </c>
      <c r="B11" s="189" t="s">
        <v>227</v>
      </c>
      <c r="C11" s="97">
        <v>309616</v>
      </c>
      <c r="D11" s="97">
        <v>52710</v>
      </c>
      <c r="E11" s="97">
        <v>265130</v>
      </c>
      <c r="F11" s="97">
        <v>92</v>
      </c>
      <c r="G11" s="74">
        <f t="shared" si="0"/>
        <v>627548</v>
      </c>
    </row>
    <row r="12" spans="1:8" x14ac:dyDescent="0.2">
      <c r="A12" s="108" t="s">
        <v>202</v>
      </c>
      <c r="B12" s="189" t="s">
        <v>227</v>
      </c>
      <c r="C12" s="97">
        <v>2792691</v>
      </c>
      <c r="D12" s="97">
        <v>859097</v>
      </c>
      <c r="E12" s="97">
        <v>9926306</v>
      </c>
      <c r="F12" s="97">
        <v>12813</v>
      </c>
      <c r="G12" s="74">
        <f t="shared" si="0"/>
        <v>13590907</v>
      </c>
    </row>
    <row r="13" spans="1:8" x14ac:dyDescent="0.2">
      <c r="A13" s="108" t="s">
        <v>225</v>
      </c>
      <c r="B13" s="189" t="s">
        <v>227</v>
      </c>
      <c r="C13" s="97">
        <v>178363</v>
      </c>
      <c r="D13" s="97">
        <v>46667</v>
      </c>
      <c r="E13" s="97">
        <v>432521</v>
      </c>
      <c r="F13" s="97">
        <v>1111</v>
      </c>
      <c r="G13" s="74">
        <f t="shared" si="0"/>
        <v>658662</v>
      </c>
    </row>
    <row r="14" spans="1:8" x14ac:dyDescent="0.2">
      <c r="A14" s="108" t="s">
        <v>205</v>
      </c>
      <c r="B14" s="189" t="s">
        <v>227</v>
      </c>
      <c r="C14" s="97">
        <v>1622752</v>
      </c>
      <c r="D14" s="97">
        <v>595537</v>
      </c>
      <c r="E14" s="97">
        <v>6290021</v>
      </c>
      <c r="F14" s="97">
        <v>1378</v>
      </c>
      <c r="G14" s="74">
        <f t="shared" si="0"/>
        <v>8509688</v>
      </c>
    </row>
    <row r="15" spans="1:8" x14ac:dyDescent="0.2">
      <c r="A15" s="108" t="s">
        <v>206</v>
      </c>
      <c r="B15" s="189" t="s">
        <v>228</v>
      </c>
      <c r="C15" s="97">
        <v>13629</v>
      </c>
      <c r="D15" s="97">
        <v>3028</v>
      </c>
      <c r="E15" s="97">
        <v>22832</v>
      </c>
      <c r="F15" s="222">
        <v>26</v>
      </c>
      <c r="G15" s="74">
        <f t="shared" si="0"/>
        <v>39515</v>
      </c>
    </row>
    <row r="16" spans="1:8" x14ac:dyDescent="0.2">
      <c r="A16" s="108" t="s">
        <v>207</v>
      </c>
      <c r="B16" s="189" t="s">
        <v>230</v>
      </c>
      <c r="C16" s="97">
        <v>45</v>
      </c>
      <c r="D16" s="97">
        <v>11</v>
      </c>
      <c r="E16" s="97">
        <v>65</v>
      </c>
      <c r="F16" s="222" t="s">
        <v>232</v>
      </c>
      <c r="G16" s="74">
        <f t="shared" si="0"/>
        <v>121</v>
      </c>
    </row>
    <row r="17" spans="1:7" x14ac:dyDescent="0.2">
      <c r="A17" s="108" t="s">
        <v>208</v>
      </c>
      <c r="B17" s="189" t="s">
        <v>230</v>
      </c>
      <c r="C17" s="97">
        <v>6</v>
      </c>
      <c r="D17" s="97">
        <v>39</v>
      </c>
      <c r="E17" s="97">
        <v>12</v>
      </c>
      <c r="F17" s="222" t="s">
        <v>232</v>
      </c>
      <c r="G17" s="74">
        <f t="shared" si="0"/>
        <v>57</v>
      </c>
    </row>
    <row r="18" spans="1:7" x14ac:dyDescent="0.2">
      <c r="A18" s="108" t="s">
        <v>209</v>
      </c>
      <c r="B18" s="189" t="s">
        <v>230</v>
      </c>
      <c r="C18" s="97">
        <v>927</v>
      </c>
      <c r="D18" s="97">
        <v>295</v>
      </c>
      <c r="E18" s="97">
        <v>6172</v>
      </c>
      <c r="F18" s="222">
        <v>9</v>
      </c>
      <c r="G18" s="74">
        <f t="shared" si="0"/>
        <v>7403</v>
      </c>
    </row>
    <row r="19" spans="1:7" x14ac:dyDescent="0.2">
      <c r="A19" s="108" t="s">
        <v>210</v>
      </c>
      <c r="B19" s="189" t="s">
        <v>230</v>
      </c>
      <c r="C19" s="97">
        <v>931</v>
      </c>
      <c r="D19" s="97">
        <v>445</v>
      </c>
      <c r="E19" s="97">
        <v>161</v>
      </c>
      <c r="F19" s="222" t="s">
        <v>232</v>
      </c>
      <c r="G19" s="74">
        <f t="shared" si="0"/>
        <v>1537</v>
      </c>
    </row>
    <row r="20" spans="1:7" x14ac:dyDescent="0.2">
      <c r="A20" s="108" t="s">
        <v>211</v>
      </c>
      <c r="B20" s="189" t="s">
        <v>230</v>
      </c>
      <c r="C20" s="97">
        <v>23893</v>
      </c>
      <c r="D20" s="97">
        <v>235</v>
      </c>
      <c r="E20" s="97">
        <v>1537</v>
      </c>
      <c r="F20" s="222">
        <v>2</v>
      </c>
      <c r="G20" s="74">
        <f t="shared" si="0"/>
        <v>25667</v>
      </c>
    </row>
    <row r="21" spans="1:7" x14ac:dyDescent="0.2">
      <c r="A21" s="108" t="s">
        <v>212</v>
      </c>
      <c r="B21" s="189" t="s">
        <v>230</v>
      </c>
      <c r="C21" s="97">
        <v>3394</v>
      </c>
      <c r="D21" s="97">
        <v>1388</v>
      </c>
      <c r="E21" s="97">
        <v>10806</v>
      </c>
      <c r="F21" s="97">
        <v>5</v>
      </c>
      <c r="G21" s="74">
        <f t="shared" si="0"/>
        <v>15593</v>
      </c>
    </row>
    <row r="22" spans="1:7" x14ac:dyDescent="0.2">
      <c r="A22" s="108" t="s">
        <v>213</v>
      </c>
      <c r="B22" s="189" t="s">
        <v>230</v>
      </c>
      <c r="C22" s="97">
        <v>5395</v>
      </c>
      <c r="D22" s="97">
        <v>1929</v>
      </c>
      <c r="E22" s="97">
        <v>13327</v>
      </c>
      <c r="F22" s="97">
        <v>25</v>
      </c>
      <c r="G22" s="74">
        <f t="shared" si="0"/>
        <v>20676</v>
      </c>
    </row>
    <row r="23" spans="1:7" x14ac:dyDescent="0.2">
      <c r="A23" s="108" t="s">
        <v>214</v>
      </c>
      <c r="B23" s="189" t="s">
        <v>227</v>
      </c>
      <c r="C23" s="97">
        <v>216527</v>
      </c>
      <c r="D23" s="97">
        <v>109196</v>
      </c>
      <c r="E23" s="97">
        <v>1069210</v>
      </c>
      <c r="F23" s="97">
        <v>3255</v>
      </c>
      <c r="G23" s="74">
        <f t="shared" si="0"/>
        <v>1398188</v>
      </c>
    </row>
    <row r="24" spans="1:7" x14ac:dyDescent="0.2">
      <c r="A24" s="108" t="s">
        <v>215</v>
      </c>
      <c r="B24" s="189" t="s">
        <v>229</v>
      </c>
      <c r="C24" s="97">
        <v>8187068</v>
      </c>
      <c r="D24" s="97">
        <v>1519442</v>
      </c>
      <c r="E24" s="97">
        <v>13466650</v>
      </c>
      <c r="F24" s="222">
        <v>71672</v>
      </c>
      <c r="G24" s="74">
        <f t="shared" si="0"/>
        <v>23244832</v>
      </c>
    </row>
    <row r="25" spans="1:7" x14ac:dyDescent="0.2">
      <c r="A25" s="108" t="s">
        <v>216</v>
      </c>
      <c r="B25" s="189" t="s">
        <v>230</v>
      </c>
      <c r="C25" s="97">
        <v>270275</v>
      </c>
      <c r="D25" s="97">
        <v>83879</v>
      </c>
      <c r="E25" s="97">
        <v>926991</v>
      </c>
      <c r="F25" s="97">
        <v>1662</v>
      </c>
      <c r="G25" s="74">
        <f t="shared" si="0"/>
        <v>1282807</v>
      </c>
    </row>
    <row r="26" spans="1:7" x14ac:dyDescent="0.2">
      <c r="A26" s="108" t="s">
        <v>217</v>
      </c>
      <c r="B26" s="189" t="s">
        <v>230</v>
      </c>
      <c r="C26" s="97">
        <v>1460431</v>
      </c>
      <c r="D26" s="97">
        <v>551588</v>
      </c>
      <c r="E26" s="97">
        <v>8534669</v>
      </c>
      <c r="F26" s="97">
        <v>8036</v>
      </c>
      <c r="G26" s="74">
        <f t="shared" si="0"/>
        <v>10554724</v>
      </c>
    </row>
    <row r="27" spans="1:7" x14ac:dyDescent="0.2">
      <c r="A27" s="108" t="s">
        <v>218</v>
      </c>
      <c r="B27" s="189" t="s">
        <v>227</v>
      </c>
      <c r="C27" s="97">
        <v>85984</v>
      </c>
      <c r="D27" s="97">
        <v>27324</v>
      </c>
      <c r="E27" s="97">
        <v>141426</v>
      </c>
      <c r="F27" s="222">
        <v>53</v>
      </c>
      <c r="G27" s="74">
        <f t="shared" si="0"/>
        <v>254787</v>
      </c>
    </row>
    <row r="28" spans="1:7" x14ac:dyDescent="0.2">
      <c r="A28" s="108" t="s">
        <v>219</v>
      </c>
      <c r="B28" s="189" t="s">
        <v>227</v>
      </c>
      <c r="C28" s="97">
        <v>639923</v>
      </c>
      <c r="D28" s="97">
        <v>210786</v>
      </c>
      <c r="E28" s="97">
        <v>1931521</v>
      </c>
      <c r="F28" s="222">
        <v>2527</v>
      </c>
      <c r="G28" s="74">
        <f t="shared" si="0"/>
        <v>2784757</v>
      </c>
    </row>
    <row r="29" spans="1:7" x14ac:dyDescent="0.2">
      <c r="A29" s="108" t="s">
        <v>220</v>
      </c>
      <c r="B29" s="189" t="s">
        <v>227</v>
      </c>
      <c r="C29" s="97">
        <v>32803</v>
      </c>
      <c r="D29" s="97">
        <v>10132</v>
      </c>
      <c r="E29" s="97">
        <v>71976</v>
      </c>
      <c r="F29" s="222">
        <v>45</v>
      </c>
      <c r="G29" s="74">
        <f t="shared" si="0"/>
        <v>114956</v>
      </c>
    </row>
    <row r="30" spans="1:7" x14ac:dyDescent="0.2">
      <c r="A30" s="108" t="s">
        <v>221</v>
      </c>
      <c r="B30" s="189" t="s">
        <v>227</v>
      </c>
      <c r="C30" s="97">
        <v>2011041</v>
      </c>
      <c r="D30" s="97">
        <v>289173</v>
      </c>
      <c r="E30" s="97">
        <v>2480694</v>
      </c>
      <c r="F30" s="97">
        <v>1220</v>
      </c>
      <c r="G30" s="74">
        <f t="shared" si="0"/>
        <v>4782128</v>
      </c>
    </row>
    <row r="31" spans="1:7" x14ac:dyDescent="0.2">
      <c r="A31" s="108" t="s">
        <v>222</v>
      </c>
      <c r="B31" s="189" t="s">
        <v>227</v>
      </c>
      <c r="C31" s="97">
        <v>1775445</v>
      </c>
      <c r="D31" s="97">
        <v>97768</v>
      </c>
      <c r="E31" s="97">
        <v>758867</v>
      </c>
      <c r="F31" s="222">
        <v>6046</v>
      </c>
      <c r="G31" s="74">
        <f t="shared" si="0"/>
        <v>2638126</v>
      </c>
    </row>
    <row r="32" spans="1:7" x14ac:dyDescent="0.2">
      <c r="A32" s="108" t="s">
        <v>223</v>
      </c>
      <c r="B32" s="189" t="s">
        <v>227</v>
      </c>
      <c r="C32" s="97">
        <v>1643602</v>
      </c>
      <c r="D32" s="97">
        <v>317769</v>
      </c>
      <c r="E32" s="97">
        <v>3024020</v>
      </c>
      <c r="F32" s="97">
        <v>4685</v>
      </c>
      <c r="G32" s="74">
        <f t="shared" si="0"/>
        <v>4990076</v>
      </c>
    </row>
    <row r="33" spans="1:7" x14ac:dyDescent="0.2">
      <c r="A33" s="129" t="s">
        <v>224</v>
      </c>
      <c r="B33" s="195" t="s">
        <v>231</v>
      </c>
      <c r="C33" s="196">
        <v>1227405</v>
      </c>
      <c r="D33" s="196">
        <v>345742</v>
      </c>
      <c r="E33" s="196">
        <v>4060767</v>
      </c>
      <c r="F33" s="196">
        <v>11555</v>
      </c>
      <c r="G33" s="197">
        <f t="shared" si="0"/>
        <v>5645469</v>
      </c>
    </row>
    <row r="34" spans="1:7" x14ac:dyDescent="0.2">
      <c r="A34" s="186"/>
      <c r="B34" s="186"/>
      <c r="C34" s="190"/>
      <c r="D34" s="190"/>
      <c r="E34" s="190"/>
      <c r="F34" s="190"/>
      <c r="G34" s="190"/>
    </row>
    <row r="35" spans="1:7" x14ac:dyDescent="0.2">
      <c r="A35" s="31" t="s">
        <v>262</v>
      </c>
    </row>
    <row r="36" spans="1:7" x14ac:dyDescent="0.2">
      <c r="A36" s="31" t="s">
        <v>493</v>
      </c>
    </row>
    <row r="37" spans="1:7" x14ac:dyDescent="0.2">
      <c r="A37" s="31" t="s">
        <v>104</v>
      </c>
    </row>
    <row r="39" spans="1:7" x14ac:dyDescent="0.2">
      <c r="A39" s="167" t="s">
        <v>7</v>
      </c>
    </row>
  </sheetData>
  <mergeCells count="2">
    <mergeCell ref="C5:G5"/>
    <mergeCell ref="C3:G3"/>
  </mergeCells>
  <phoneticPr fontId="2" type="noConversion"/>
  <pageMargins left="0.49" right="0.75" top="0.64" bottom="0.71" header="0.5" footer="0.5"/>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workbookViewId="0">
      <selection activeCell="J19" sqref="J19"/>
    </sheetView>
  </sheetViews>
  <sheetFormatPr defaultRowHeight="12.75" x14ac:dyDescent="0.2"/>
  <cols>
    <col min="1" max="1" width="24" customWidth="1"/>
    <col min="2" max="2" width="11" customWidth="1"/>
    <col min="3" max="7" width="12.7109375" customWidth="1"/>
    <col min="8" max="8" width="10.7109375" customWidth="1"/>
    <col min="9" max="9" width="13.28515625" customWidth="1"/>
    <col min="10" max="10" width="12" customWidth="1"/>
    <col min="16" max="16" width="21.85546875" customWidth="1"/>
  </cols>
  <sheetData>
    <row r="1" spans="1:14" ht="15" x14ac:dyDescent="0.25">
      <c r="A1" s="292" t="s">
        <v>511</v>
      </c>
    </row>
    <row r="2" spans="1:14" ht="15" x14ac:dyDescent="0.3">
      <c r="A2" s="16"/>
      <c r="B2" s="53"/>
      <c r="C2" s="53"/>
      <c r="D2" s="53"/>
      <c r="E2" s="53"/>
      <c r="F2" s="53"/>
      <c r="G2" s="53"/>
      <c r="H2" s="53"/>
      <c r="I2" s="53"/>
    </row>
    <row r="3" spans="1:14" ht="18" customHeight="1" x14ac:dyDescent="0.2">
      <c r="A3" s="53"/>
      <c r="B3" s="53"/>
      <c r="C3" s="342" t="s">
        <v>323</v>
      </c>
      <c r="D3" s="342"/>
      <c r="E3" s="342"/>
      <c r="F3" s="342"/>
      <c r="G3" s="342"/>
      <c r="H3" s="53"/>
      <c r="I3" s="53"/>
    </row>
    <row r="4" spans="1:14" x14ac:dyDescent="0.2">
      <c r="A4" s="53"/>
      <c r="B4" s="178"/>
      <c r="C4" s="204" t="s">
        <v>235</v>
      </c>
      <c r="D4" s="204" t="s">
        <v>234</v>
      </c>
      <c r="E4" s="204" t="s">
        <v>236</v>
      </c>
      <c r="F4" s="204" t="s">
        <v>488</v>
      </c>
      <c r="G4" s="204" t="s">
        <v>127</v>
      </c>
      <c r="H4" s="53"/>
      <c r="I4" s="53"/>
    </row>
    <row r="5" spans="1:14" ht="18" customHeight="1" x14ac:dyDescent="0.2">
      <c r="A5" s="78" t="s">
        <v>324</v>
      </c>
      <c r="B5" s="276" t="s">
        <v>75</v>
      </c>
      <c r="C5" s="336" t="s">
        <v>28</v>
      </c>
      <c r="D5" s="336"/>
      <c r="E5" s="336"/>
      <c r="F5" s="336"/>
      <c r="G5" s="336"/>
      <c r="H5" s="53"/>
      <c r="I5" s="53"/>
    </row>
    <row r="6" spans="1:14" x14ac:dyDescent="0.2">
      <c r="A6" s="108" t="s">
        <v>198</v>
      </c>
      <c r="B6" s="189" t="s">
        <v>227</v>
      </c>
      <c r="C6" s="205">
        <f>'A19'!C6/'A18'!B6</f>
        <v>6.5338789859650088</v>
      </c>
      <c r="D6" s="205">
        <f>'A19'!D6/'A18'!C6</f>
        <v>6.011348284247501</v>
      </c>
      <c r="E6" s="205">
        <f>'A19'!E6/'A18'!D6</f>
        <v>4.8965251535814565</v>
      </c>
      <c r="F6" s="205">
        <f>'A19'!F6/'A18'!E6</f>
        <v>5.743243243243243</v>
      </c>
      <c r="G6" s="205">
        <f>'A19'!G6/'A18'!F6</f>
        <v>5.4182229070364665</v>
      </c>
      <c r="H6" s="53"/>
      <c r="I6" s="53"/>
      <c r="J6" s="239"/>
      <c r="K6" s="239"/>
      <c r="L6" s="239"/>
      <c r="M6" s="239"/>
      <c r="N6" s="239"/>
    </row>
    <row r="7" spans="1:14" x14ac:dyDescent="0.2">
      <c r="A7" s="108" t="s">
        <v>199</v>
      </c>
      <c r="B7" s="189" t="s">
        <v>227</v>
      </c>
      <c r="C7" s="205">
        <f>'A19'!C7/'A18'!B7</f>
        <v>6.581900759794558</v>
      </c>
      <c r="D7" s="205">
        <f>'A19'!D7/'A18'!C7</f>
        <v>5.4843229585391065</v>
      </c>
      <c r="E7" s="205">
        <f>'A19'!E7/'A18'!D7</f>
        <v>4.924604401661715</v>
      </c>
      <c r="F7" s="205">
        <f>'A19'!F7/'A18'!E7</f>
        <v>5.5128205128205128</v>
      </c>
      <c r="G7" s="205">
        <f>'A19'!G7/'A18'!F7</f>
        <v>5.3364733891982077</v>
      </c>
      <c r="H7" s="53"/>
      <c r="I7" s="53"/>
      <c r="J7" s="239"/>
      <c r="K7" s="239"/>
      <c r="L7" s="239"/>
      <c r="M7" s="239"/>
      <c r="N7" s="239"/>
    </row>
    <row r="8" spans="1:14" x14ac:dyDescent="0.2">
      <c r="A8" s="108" t="s">
        <v>200</v>
      </c>
      <c r="B8" s="189" t="s">
        <v>227</v>
      </c>
      <c r="C8" s="205">
        <f>'A19'!C8/'A18'!B8</f>
        <v>2.6343360133074576</v>
      </c>
      <c r="D8" s="205">
        <f>'A19'!D8/'A18'!C8</f>
        <v>2.4294027787880994</v>
      </c>
      <c r="E8" s="205">
        <f>'A19'!E8/'A18'!D8</f>
        <v>2.4016016293340021</v>
      </c>
      <c r="F8" s="205">
        <f>'A19'!F8/'A18'!E8</f>
        <v>4.0299145299145298</v>
      </c>
      <c r="G8" s="205">
        <f>'A19'!G8/'A18'!F8</f>
        <v>2.4504742881590098</v>
      </c>
      <c r="H8" s="53"/>
      <c r="I8" s="53"/>
      <c r="J8" s="239"/>
      <c r="K8" s="239"/>
      <c r="L8" s="239"/>
      <c r="M8" s="239"/>
      <c r="N8" s="239"/>
    </row>
    <row r="9" spans="1:14" x14ac:dyDescent="0.2">
      <c r="A9" s="108" t="s">
        <v>203</v>
      </c>
      <c r="B9" s="189" t="s">
        <v>227</v>
      </c>
      <c r="C9" s="205">
        <f>'A19'!C9/'A18'!B9</f>
        <v>6.8416344785525514</v>
      </c>
      <c r="D9" s="205">
        <f>'A19'!D9/'A18'!C9</f>
        <v>4.715597920277296</v>
      </c>
      <c r="E9" s="205">
        <f>'A19'!E9/'A18'!D9</f>
        <v>3.9768584280303032</v>
      </c>
      <c r="F9" s="205">
        <f>'A19'!F9/'A18'!E9</f>
        <v>6.0123456790123457</v>
      </c>
      <c r="G9" s="205">
        <f>'A19'!G9/'A18'!F9</f>
        <v>4.6319148339317771</v>
      </c>
      <c r="H9" s="53"/>
      <c r="I9" s="53"/>
      <c r="J9" s="239"/>
      <c r="K9" s="239"/>
      <c r="L9" s="239"/>
      <c r="M9" s="239"/>
      <c r="N9" s="239"/>
    </row>
    <row r="10" spans="1:14" x14ac:dyDescent="0.2">
      <c r="A10" s="108" t="s">
        <v>204</v>
      </c>
      <c r="B10" s="189" t="s">
        <v>227</v>
      </c>
      <c r="C10" s="205">
        <f>'A19'!C10/'A18'!B10</f>
        <v>8.3287057376328963</v>
      </c>
      <c r="D10" s="205">
        <f>'A19'!D10/'A18'!C10</f>
        <v>8.6971358927483244</v>
      </c>
      <c r="E10" s="205">
        <f>'A19'!E10/'A18'!D10</f>
        <v>7.4315398593663584</v>
      </c>
      <c r="F10" s="205">
        <f>'A19'!F10/'A18'!E10</f>
        <v>5.442211055276382</v>
      </c>
      <c r="G10" s="205">
        <f>'A19'!G10/'A18'!F10</f>
        <v>7.8539732074897248</v>
      </c>
      <c r="H10" s="53"/>
      <c r="I10" s="53"/>
      <c r="J10" s="239"/>
      <c r="K10" s="239"/>
      <c r="L10" s="239"/>
      <c r="M10" s="239"/>
      <c r="N10" s="239"/>
    </row>
    <row r="11" spans="1:14" x14ac:dyDescent="0.2">
      <c r="A11" s="108" t="s">
        <v>201</v>
      </c>
      <c r="B11" s="189" t="s">
        <v>227</v>
      </c>
      <c r="C11" s="205">
        <f>'A19'!C11/'A18'!B11</f>
        <v>23.418500869828303</v>
      </c>
      <c r="D11" s="205">
        <f>'A19'!D11/'A18'!C11</f>
        <v>14.476792090085141</v>
      </c>
      <c r="E11" s="205">
        <f>'A19'!E11/'A18'!D11</f>
        <v>9.3927799624473014</v>
      </c>
      <c r="F11" s="205">
        <f>'A19'!F11/'A18'!E11</f>
        <v>3.5384615384615383</v>
      </c>
      <c r="G11" s="205">
        <f>'A19'!G11/'A18'!F11</f>
        <v>13.909963426798182</v>
      </c>
      <c r="H11" s="53"/>
      <c r="I11" s="53"/>
      <c r="J11" s="239"/>
      <c r="K11" s="239"/>
      <c r="L11" s="239"/>
      <c r="M11" s="239"/>
      <c r="N11" s="239"/>
    </row>
    <row r="12" spans="1:14" x14ac:dyDescent="0.2">
      <c r="A12" s="108" t="s">
        <v>202</v>
      </c>
      <c r="B12" s="189" t="s">
        <v>227</v>
      </c>
      <c r="C12" s="205">
        <f>'A19'!C12/'A18'!B12</f>
        <v>123.63604568797592</v>
      </c>
      <c r="D12" s="205">
        <f>'A19'!D12/'A18'!C12</f>
        <v>110.98010592946648</v>
      </c>
      <c r="E12" s="205">
        <f>'A19'!E12/'A18'!D12</f>
        <v>131.90929024199013</v>
      </c>
      <c r="F12" s="205">
        <f>'A19'!F12/'A18'!E12</f>
        <v>81.611464968152873</v>
      </c>
      <c r="G12" s="205">
        <f>'A19'!G12/'A18'!F12</f>
        <v>128.53501612491371</v>
      </c>
      <c r="H12" s="53"/>
      <c r="I12" s="53"/>
      <c r="J12" s="239"/>
      <c r="K12" s="239"/>
      <c r="L12" s="239"/>
      <c r="M12" s="239"/>
      <c r="N12" s="239"/>
    </row>
    <row r="13" spans="1:14" x14ac:dyDescent="0.2">
      <c r="A13" s="108" t="s">
        <v>225</v>
      </c>
      <c r="B13" s="189" t="s">
        <v>227</v>
      </c>
      <c r="C13" s="205">
        <f>'A19'!C13/'A18'!B13</f>
        <v>6.3039160245988546</v>
      </c>
      <c r="D13" s="205">
        <f>'A19'!D13/'A18'!C13</f>
        <v>4.386408497039195</v>
      </c>
      <c r="E13" s="205">
        <f>'A19'!E13/'A18'!D13</f>
        <v>4.147768465064539</v>
      </c>
      <c r="F13" s="205">
        <f>'A19'!F13/'A18'!E13</f>
        <v>6.8580246913580245</v>
      </c>
      <c r="G13" s="205">
        <f>'A19'!G13/'A18'!F13</f>
        <v>4.5940449038521898</v>
      </c>
      <c r="H13" s="53"/>
      <c r="I13" s="53"/>
      <c r="J13" s="239"/>
      <c r="K13" s="239"/>
      <c r="L13" s="239"/>
      <c r="M13" s="239"/>
      <c r="N13" s="239"/>
    </row>
    <row r="14" spans="1:14" x14ac:dyDescent="0.2">
      <c r="A14" s="108" t="s">
        <v>205</v>
      </c>
      <c r="B14" s="189" t="s">
        <v>227</v>
      </c>
      <c r="C14" s="205">
        <f>'A19'!C14/'A18'!B14</f>
        <v>31.224783528959016</v>
      </c>
      <c r="D14" s="205">
        <f>'A19'!D14/'A18'!C14</f>
        <v>25.831142919106483</v>
      </c>
      <c r="E14" s="205">
        <f>'A19'!E14/'A18'!D14</f>
        <v>24.766884934775504</v>
      </c>
      <c r="F14" s="205">
        <f>'A19'!F14/'A18'!E14</f>
        <v>13.919191919191919</v>
      </c>
      <c r="G14" s="205">
        <f>'A19'!G14/'A18'!F14</f>
        <v>25.858003664617602</v>
      </c>
      <c r="H14" s="53"/>
      <c r="I14" s="53"/>
      <c r="J14" s="239"/>
      <c r="K14" s="239"/>
      <c r="L14" s="239"/>
      <c r="M14" s="239"/>
      <c r="N14" s="239"/>
    </row>
    <row r="15" spans="1:14" x14ac:dyDescent="0.2">
      <c r="A15" s="108" t="s">
        <v>206</v>
      </c>
      <c r="B15" s="189" t="s">
        <v>228</v>
      </c>
      <c r="C15" s="205">
        <f>'A19'!C15/'A18'!B15</f>
        <v>42.064814814814817</v>
      </c>
      <c r="D15" s="205">
        <f>'A19'!D15/'A18'!C15</f>
        <v>34.022471910112358</v>
      </c>
      <c r="E15" s="205">
        <f>'A19'!E15/'A18'!D15</f>
        <v>24.603448275862068</v>
      </c>
      <c r="F15" s="205">
        <f>'A19'!F15/'A18'!E15</f>
        <v>26</v>
      </c>
      <c r="G15" s="205">
        <f>'A19'!G15/'A18'!F15</f>
        <v>29.444858420268258</v>
      </c>
      <c r="H15" s="53"/>
      <c r="I15" s="53"/>
      <c r="J15" s="239"/>
      <c r="K15" s="239"/>
      <c r="L15" s="239"/>
      <c r="M15" s="239"/>
      <c r="N15" s="239"/>
    </row>
    <row r="16" spans="1:14" x14ac:dyDescent="0.2">
      <c r="A16" s="108" t="s">
        <v>207</v>
      </c>
      <c r="B16" s="189" t="s">
        <v>230</v>
      </c>
      <c r="C16" s="205">
        <f>'A19'!C16/'A18'!B16</f>
        <v>4.5</v>
      </c>
      <c r="D16" s="205">
        <f>'A19'!D16/'A18'!C16</f>
        <v>2.75</v>
      </c>
      <c r="E16" s="205">
        <f>'A19'!E16/'A18'!D16</f>
        <v>4.0625</v>
      </c>
      <c r="F16" s="304" t="s">
        <v>232</v>
      </c>
      <c r="G16" s="205">
        <f>'A19'!G16/'A18'!F16</f>
        <v>4.0333333333333332</v>
      </c>
      <c r="H16" s="53"/>
      <c r="I16" s="53"/>
      <c r="J16" s="239"/>
      <c r="K16" s="239"/>
      <c r="L16" s="239"/>
      <c r="M16" s="239"/>
      <c r="N16" s="239"/>
    </row>
    <row r="17" spans="1:14" x14ac:dyDescent="0.2">
      <c r="A17" s="108" t="s">
        <v>208</v>
      </c>
      <c r="B17" s="189" t="s">
        <v>230</v>
      </c>
      <c r="C17" s="205">
        <f>'A19'!C17/'A18'!B17</f>
        <v>1.2</v>
      </c>
      <c r="D17" s="205">
        <f>'A19'!D17/'A18'!C17</f>
        <v>13</v>
      </c>
      <c r="E17" s="205">
        <f>'A19'!E17/'A18'!D17</f>
        <v>1.3333333333333333</v>
      </c>
      <c r="F17" s="304" t="s">
        <v>232</v>
      </c>
      <c r="G17" s="205">
        <f>'A19'!G17/'A18'!F17</f>
        <v>3.3529411764705883</v>
      </c>
      <c r="H17" s="53"/>
      <c r="I17" s="53"/>
      <c r="J17" s="239"/>
      <c r="K17" s="239"/>
      <c r="L17" s="239"/>
      <c r="M17" s="239"/>
      <c r="N17" s="239"/>
    </row>
    <row r="18" spans="1:14" x14ac:dyDescent="0.2">
      <c r="A18" s="108" t="s">
        <v>209</v>
      </c>
      <c r="B18" s="189" t="s">
        <v>230</v>
      </c>
      <c r="C18" s="205">
        <f>'A19'!C18/'A18'!B18</f>
        <v>2.0418502202643172</v>
      </c>
      <c r="D18" s="205">
        <f>'A19'!D18/'A18'!C18</f>
        <v>3.0412371134020617</v>
      </c>
      <c r="E18" s="205">
        <f>'A19'!E18/'A18'!D18</f>
        <v>3.8623279098873593</v>
      </c>
      <c r="F18" s="205">
        <f>'A19'!F18/'A18'!E18</f>
        <v>3</v>
      </c>
      <c r="G18" s="205">
        <f>'A19'!G18/'A18'!F18</f>
        <v>3.4400557620817844</v>
      </c>
      <c r="H18" s="53"/>
      <c r="I18" s="53"/>
      <c r="J18" s="239"/>
      <c r="K18" s="239"/>
      <c r="L18" s="239"/>
      <c r="M18" s="239"/>
      <c r="N18" s="239"/>
    </row>
    <row r="19" spans="1:14" x14ac:dyDescent="0.2">
      <c r="A19" s="108" t="s">
        <v>210</v>
      </c>
      <c r="B19" s="189" t="s">
        <v>230</v>
      </c>
      <c r="C19" s="205">
        <f>'A19'!C19/'A18'!B19</f>
        <v>8.5412844036697244</v>
      </c>
      <c r="D19" s="205">
        <f>'A19'!D19/'A18'!C19</f>
        <v>13.088235294117647</v>
      </c>
      <c r="E19" s="205">
        <f>'A19'!E19/'A18'!D19</f>
        <v>1.5333333333333334</v>
      </c>
      <c r="F19" s="304" t="s">
        <v>232</v>
      </c>
      <c r="G19" s="205">
        <f>'A19'!G19/'A18'!F19</f>
        <v>6.19758064516129</v>
      </c>
      <c r="H19" s="53"/>
      <c r="I19" s="53"/>
      <c r="J19" s="239"/>
      <c r="K19" s="239"/>
      <c r="L19" s="239"/>
      <c r="M19" s="239"/>
      <c r="N19" s="239"/>
    </row>
    <row r="20" spans="1:14" x14ac:dyDescent="0.2">
      <c r="A20" s="108" t="s">
        <v>211</v>
      </c>
      <c r="B20" s="189" t="s">
        <v>230</v>
      </c>
      <c r="C20" s="205">
        <f>'A19'!C20/'A18'!B20</f>
        <v>39.557947019867548</v>
      </c>
      <c r="D20" s="205">
        <f>'A19'!D20/'A18'!C20</f>
        <v>2.3039215686274508</v>
      </c>
      <c r="E20" s="205">
        <f>'A19'!E20/'A18'!D20</f>
        <v>3.1560574948665296</v>
      </c>
      <c r="F20" s="205">
        <f>'A19'!F20/'A18'!E20</f>
        <v>2</v>
      </c>
      <c r="G20" s="205">
        <f>'A19'!G20/'A18'!F20</f>
        <v>21.496649916247907</v>
      </c>
      <c r="H20" s="53"/>
      <c r="I20" s="53"/>
      <c r="J20" s="239"/>
      <c r="K20" s="239"/>
      <c r="L20" s="239"/>
      <c r="M20" s="239"/>
      <c r="N20" s="239"/>
    </row>
    <row r="21" spans="1:14" x14ac:dyDescent="0.2">
      <c r="A21" s="108" t="s">
        <v>212</v>
      </c>
      <c r="B21" s="189" t="s">
        <v>230</v>
      </c>
      <c r="C21" s="205">
        <f>'A19'!C21/'A18'!B21</f>
        <v>2.4417266187050362</v>
      </c>
      <c r="D21" s="205">
        <f>'A19'!D21/'A18'!C21</f>
        <v>2.1386748844375965</v>
      </c>
      <c r="E21" s="205">
        <f>'A19'!E21/'A18'!D21</f>
        <v>2.0693220988127154</v>
      </c>
      <c r="F21" s="205">
        <f>'A19'!F21/'A18'!E21</f>
        <v>5</v>
      </c>
      <c r="G21" s="205">
        <f>'A19'!G21/'A18'!F21</f>
        <v>2.1472046268245664</v>
      </c>
      <c r="H21" s="53"/>
      <c r="I21" s="53"/>
      <c r="J21" s="239"/>
      <c r="K21" s="239"/>
      <c r="L21" s="239"/>
      <c r="M21" s="239"/>
      <c r="N21" s="239"/>
    </row>
    <row r="22" spans="1:14" x14ac:dyDescent="0.2">
      <c r="A22" s="108" t="s">
        <v>213</v>
      </c>
      <c r="B22" s="189" t="s">
        <v>230</v>
      </c>
      <c r="C22" s="205">
        <f>'A19'!C22/'A18'!B22</f>
        <v>2.4589790337283501</v>
      </c>
      <c r="D22" s="205">
        <f>'A19'!D22/'A18'!C22</f>
        <v>2.4636015325670497</v>
      </c>
      <c r="E22" s="205">
        <f>'A19'!E22/'A18'!D22</f>
        <v>2.3730413105413106</v>
      </c>
      <c r="F22" s="205">
        <f>'A19'!F22/'A18'!E22</f>
        <v>8.3333333333333339</v>
      </c>
      <c r="G22" s="205">
        <f>'A19'!G22/'A18'!F22</f>
        <v>2.4053047929269429</v>
      </c>
      <c r="H22" s="53"/>
      <c r="I22" s="53"/>
      <c r="J22" s="239"/>
      <c r="K22" s="239"/>
      <c r="L22" s="239"/>
      <c r="M22" s="239"/>
      <c r="N22" s="239"/>
    </row>
    <row r="23" spans="1:14" x14ac:dyDescent="0.2">
      <c r="A23" s="108" t="s">
        <v>214</v>
      </c>
      <c r="B23" s="189" t="s">
        <v>227</v>
      </c>
      <c r="C23" s="205">
        <f>'A19'!C23/'A18'!B23</f>
        <v>10.069149925595237</v>
      </c>
      <c r="D23" s="205">
        <f>'A19'!D23/'A18'!C23</f>
        <v>8.602851965650359</v>
      </c>
      <c r="E23" s="205">
        <f>'A19'!E23/'A18'!D23</f>
        <v>8.6371494119167629</v>
      </c>
      <c r="F23" s="205">
        <f>'A19'!F23/'A18'!E23</f>
        <v>38.294117647058826</v>
      </c>
      <c r="G23" s="205">
        <f>'A19'!G23/'A18'!F23</f>
        <v>8.8451484747649829</v>
      </c>
      <c r="H23" s="53"/>
      <c r="I23" s="53"/>
      <c r="J23" s="239"/>
      <c r="K23" s="239"/>
      <c r="L23" s="239"/>
      <c r="M23" s="239"/>
      <c r="N23" s="239"/>
    </row>
    <row r="24" spans="1:14" x14ac:dyDescent="0.2">
      <c r="A24" s="108" t="s">
        <v>215</v>
      </c>
      <c r="B24" s="189" t="s">
        <v>229</v>
      </c>
      <c r="C24" s="205">
        <f>'A19'!C24/'A18'!B24</f>
        <v>1640.3662592666801</v>
      </c>
      <c r="D24" s="205">
        <f>'A19'!D24/'A18'!C24</f>
        <v>539.57457386363637</v>
      </c>
      <c r="E24" s="205">
        <f>'A19'!E24/'A18'!D24</f>
        <v>457.81574026857044</v>
      </c>
      <c r="F24" s="205">
        <f>'A19'!F24/'A18'!E24</f>
        <v>1214.7796610169491</v>
      </c>
      <c r="G24" s="205">
        <f>'A19'!G24/'A18'!F24</f>
        <v>623.50344679595503</v>
      </c>
      <c r="H24" s="53"/>
      <c r="I24" s="53"/>
      <c r="J24" s="239"/>
      <c r="K24" s="239"/>
      <c r="L24" s="239"/>
      <c r="M24" s="239"/>
      <c r="N24" s="239"/>
    </row>
    <row r="25" spans="1:14" x14ac:dyDescent="0.2">
      <c r="A25" s="108" t="s">
        <v>216</v>
      </c>
      <c r="B25" s="189" t="s">
        <v>230</v>
      </c>
      <c r="C25" s="205">
        <f>'A19'!C25/'A18'!B25</f>
        <v>36.307764642665234</v>
      </c>
      <c r="D25" s="205">
        <f>'A19'!D25/'A18'!C25</f>
        <v>26.476957070707069</v>
      </c>
      <c r="E25" s="205">
        <f>'A19'!E25/'A18'!D25</f>
        <v>27.54966119828816</v>
      </c>
      <c r="F25" s="205">
        <f>'A19'!F25/'A18'!E25</f>
        <v>30.777777777777779</v>
      </c>
      <c r="G25" s="205">
        <f>'A19'!G25/'A18'!F25</f>
        <v>28.948120232883515</v>
      </c>
      <c r="H25" s="53"/>
      <c r="I25" s="53"/>
      <c r="J25" s="239"/>
      <c r="K25" s="239"/>
      <c r="L25" s="239"/>
      <c r="M25" s="239"/>
      <c r="N25" s="239"/>
    </row>
    <row r="26" spans="1:14" x14ac:dyDescent="0.2">
      <c r="A26" s="108" t="s">
        <v>217</v>
      </c>
      <c r="B26" s="189" t="s">
        <v>230</v>
      </c>
      <c r="C26" s="205">
        <f>'A19'!C26/'A18'!B26</f>
        <v>112.98398576512456</v>
      </c>
      <c r="D26" s="205">
        <f>'A19'!D26/'A18'!C26</f>
        <v>103.10056074766355</v>
      </c>
      <c r="E26" s="205">
        <f>'A19'!E26/'A18'!D26</f>
        <v>103.48189148226736</v>
      </c>
      <c r="F26" s="205">
        <f>'A19'!F26/'A18'!E26</f>
        <v>47.27058823529412</v>
      </c>
      <c r="G26" s="205">
        <f>'A19'!G26/'A18'!F26</f>
        <v>104.58402116506971</v>
      </c>
      <c r="H26" s="53"/>
      <c r="I26" s="53"/>
      <c r="J26" s="239"/>
      <c r="K26" s="239"/>
      <c r="L26" s="239"/>
      <c r="M26" s="239"/>
      <c r="N26" s="239"/>
    </row>
    <row r="27" spans="1:14" x14ac:dyDescent="0.2">
      <c r="A27" s="108" t="s">
        <v>218</v>
      </c>
      <c r="B27" s="189" t="s">
        <v>227</v>
      </c>
      <c r="C27" s="205">
        <f>'A19'!C27/'A18'!B27</f>
        <v>4.9024459775357778</v>
      </c>
      <c r="D27" s="205">
        <f>'A19'!D27/'A18'!C27</f>
        <v>4.7553080403759136</v>
      </c>
      <c r="E27" s="205">
        <f>'A19'!E27/'A18'!D27</f>
        <v>3.8559860402977342</v>
      </c>
      <c r="F27" s="205">
        <f>'A19'!F27/'A18'!E27</f>
        <v>2.12</v>
      </c>
      <c r="G27" s="205">
        <f>'A19'!G27/'A18'!F27</f>
        <v>4.2473702635571042</v>
      </c>
      <c r="H27" s="53"/>
      <c r="I27" s="53"/>
      <c r="J27" s="239"/>
      <c r="K27" s="239"/>
      <c r="L27" s="239"/>
      <c r="M27" s="239"/>
      <c r="N27" s="239"/>
    </row>
    <row r="28" spans="1:14" x14ac:dyDescent="0.2">
      <c r="A28" s="108" t="s">
        <v>219</v>
      </c>
      <c r="B28" s="189" t="s">
        <v>227</v>
      </c>
      <c r="C28" s="205">
        <f>'A19'!C28/'A18'!B28</f>
        <v>14.949725499357552</v>
      </c>
      <c r="D28" s="205">
        <f>'A19'!D28/'A18'!C28</f>
        <v>13.159320764140341</v>
      </c>
      <c r="E28" s="205">
        <f>'A19'!E28/'A18'!D28</f>
        <v>13.876766457601425</v>
      </c>
      <c r="F28" s="205">
        <f>'A19'!F28/'A18'!E28</f>
        <v>34.148648648648646</v>
      </c>
      <c r="G28" s="205">
        <f>'A19'!G28/'A18'!F28</f>
        <v>14.058181212390453</v>
      </c>
      <c r="H28" s="53"/>
      <c r="I28" s="53"/>
      <c r="J28" s="239"/>
      <c r="K28" s="239"/>
      <c r="L28" s="239"/>
      <c r="M28" s="239"/>
      <c r="N28" s="239"/>
    </row>
    <row r="29" spans="1:14" x14ac:dyDescent="0.2">
      <c r="A29" s="108" t="s">
        <v>220</v>
      </c>
      <c r="B29" s="189" t="s">
        <v>227</v>
      </c>
      <c r="C29" s="205">
        <f>'A19'!C29/'A18'!B29</f>
        <v>23.084447572132301</v>
      </c>
      <c r="D29" s="205">
        <f>'A19'!D29/'A18'!C29</f>
        <v>16.159489633173845</v>
      </c>
      <c r="E29" s="205">
        <f>'A19'!E29/'A18'!D29</f>
        <v>15.528802588996763</v>
      </c>
      <c r="F29" s="205">
        <f>'A19'!F29/'A18'!E29</f>
        <v>15</v>
      </c>
      <c r="G29" s="205">
        <f>'A19'!G29/'A18'!F29</f>
        <v>17.193538737660784</v>
      </c>
      <c r="H29" s="53"/>
      <c r="I29" s="53"/>
      <c r="J29" s="239"/>
      <c r="K29" s="239"/>
      <c r="L29" s="239"/>
      <c r="M29" s="239"/>
      <c r="N29" s="239"/>
    </row>
    <row r="30" spans="1:14" x14ac:dyDescent="0.2">
      <c r="A30" s="108" t="s">
        <v>221</v>
      </c>
      <c r="B30" s="189" t="s">
        <v>227</v>
      </c>
      <c r="C30" s="205">
        <f>'A19'!C30/'A18'!B30</f>
        <v>89.642551484354101</v>
      </c>
      <c r="D30" s="205">
        <f>'A19'!D30/'A18'!C30</f>
        <v>44.556702619414487</v>
      </c>
      <c r="E30" s="205">
        <f>'A19'!E30/'A18'!D30</f>
        <v>34.947227544235318</v>
      </c>
      <c r="F30" s="205">
        <f>'A19'!F30/'A18'!E30</f>
        <v>27.727272727272727</v>
      </c>
      <c r="G30" s="205">
        <f>'A19'!G30/'A18'!F30</f>
        <v>47.844245237714105</v>
      </c>
      <c r="H30" s="53"/>
      <c r="I30" s="53"/>
      <c r="J30" s="239"/>
      <c r="K30" s="239"/>
      <c r="L30" s="239"/>
      <c r="M30" s="239"/>
      <c r="N30" s="239"/>
    </row>
    <row r="31" spans="1:14" x14ac:dyDescent="0.2">
      <c r="A31" s="108" t="s">
        <v>222</v>
      </c>
      <c r="B31" s="189" t="s">
        <v>227</v>
      </c>
      <c r="C31" s="205">
        <f>'A19'!C31/'A18'!B31</f>
        <v>99.353385562395076</v>
      </c>
      <c r="D31" s="205">
        <f>'A19'!D31/'A18'!C31</f>
        <v>61.566750629722925</v>
      </c>
      <c r="E31" s="205">
        <f>'A19'!E31/'A18'!D31</f>
        <v>51.215968144698657</v>
      </c>
      <c r="F31" s="205">
        <f>'A19'!F31/'A18'!E31</f>
        <v>50.806722689075627</v>
      </c>
      <c r="G31" s="205">
        <f>'A19'!G31/'A18'!F31</f>
        <v>76.703087747862995</v>
      </c>
      <c r="H31" s="53"/>
      <c r="I31" s="53"/>
      <c r="J31" s="239"/>
      <c r="K31" s="239"/>
      <c r="L31" s="239"/>
      <c r="M31" s="239"/>
      <c r="N31" s="239"/>
    </row>
    <row r="32" spans="1:14" x14ac:dyDescent="0.2">
      <c r="A32" s="108" t="s">
        <v>223</v>
      </c>
      <c r="B32" s="189" t="s">
        <v>227</v>
      </c>
      <c r="C32" s="205">
        <f>'A19'!C32/'A18'!B32</f>
        <v>52.85743688695932</v>
      </c>
      <c r="D32" s="205">
        <f>'A19'!D32/'A18'!C32</f>
        <v>33.989624558776342</v>
      </c>
      <c r="E32" s="205">
        <f>'A19'!E32/'A18'!D32</f>
        <v>32.507256035946938</v>
      </c>
      <c r="F32" s="205">
        <f>'A19'!F32/'A18'!E32</f>
        <v>24.788359788359788</v>
      </c>
      <c r="G32" s="205">
        <f>'A19'!G32/'A18'!F32</f>
        <v>37.334380774957168</v>
      </c>
      <c r="H32" s="53"/>
      <c r="I32" s="53"/>
      <c r="J32" s="239"/>
      <c r="K32" s="239"/>
      <c r="L32" s="239"/>
      <c r="M32" s="239"/>
      <c r="N32" s="239"/>
    </row>
    <row r="33" spans="1:14" x14ac:dyDescent="0.2">
      <c r="A33" s="129" t="s">
        <v>224</v>
      </c>
      <c r="B33" s="195" t="s">
        <v>231</v>
      </c>
      <c r="C33" s="208">
        <f>'A19'!C33/'A18'!B33</f>
        <v>40.408395061728392</v>
      </c>
      <c r="D33" s="208">
        <f>'A19'!D33/'A18'!C33</f>
        <v>30.248643919510062</v>
      </c>
      <c r="E33" s="208">
        <f>'A19'!E33/'A18'!D33</f>
        <v>32.44771790200403</v>
      </c>
      <c r="F33" s="208">
        <f>'A19'!F33/'A18'!E33</f>
        <v>22.178502879078696</v>
      </c>
      <c r="G33" s="208">
        <f>'A19'!G33/'A18'!F33</f>
        <v>33.709525060606424</v>
      </c>
      <c r="H33" s="53"/>
      <c r="I33" s="53"/>
      <c r="J33" s="239"/>
      <c r="K33" s="239"/>
      <c r="L33" s="239"/>
      <c r="M33" s="239"/>
      <c r="N33" s="239"/>
    </row>
    <row r="34" spans="1:14" x14ac:dyDescent="0.2">
      <c r="A34" s="53"/>
      <c r="B34" s="53"/>
      <c r="C34" s="53"/>
      <c r="D34" s="53"/>
      <c r="E34" s="53"/>
      <c r="F34" s="53"/>
      <c r="G34" s="53"/>
      <c r="H34" s="53"/>
      <c r="I34" s="53"/>
    </row>
    <row r="35" spans="1:14" x14ac:dyDescent="0.2">
      <c r="A35" s="31" t="s">
        <v>262</v>
      </c>
      <c r="B35" s="53"/>
      <c r="C35" s="53"/>
      <c r="D35" s="53"/>
      <c r="E35" s="53"/>
      <c r="F35" s="53"/>
      <c r="G35" s="53"/>
      <c r="H35" s="53"/>
      <c r="I35" s="53"/>
    </row>
    <row r="36" spans="1:14" x14ac:dyDescent="0.2">
      <c r="A36" s="31" t="s">
        <v>493</v>
      </c>
      <c r="B36" s="53"/>
      <c r="C36" s="53"/>
      <c r="D36" s="53"/>
      <c r="E36" s="53"/>
      <c r="F36" s="53"/>
      <c r="G36" s="53"/>
      <c r="H36" s="53"/>
      <c r="I36" s="53"/>
    </row>
    <row r="37" spans="1:14" x14ac:dyDescent="0.2">
      <c r="A37" s="31" t="s">
        <v>104</v>
      </c>
      <c r="B37" s="53"/>
      <c r="C37" s="53"/>
      <c r="D37" s="53"/>
      <c r="E37" s="53"/>
      <c r="F37" s="53"/>
      <c r="G37" s="53"/>
      <c r="H37" s="53"/>
      <c r="I37" s="53"/>
    </row>
    <row r="38" spans="1:14" x14ac:dyDescent="0.2">
      <c r="A38" s="53"/>
      <c r="B38" s="53"/>
      <c r="C38" s="53"/>
      <c r="D38" s="53"/>
      <c r="E38" s="53"/>
      <c r="F38" s="53"/>
      <c r="G38" s="53"/>
      <c r="H38" s="53"/>
      <c r="I38" s="53"/>
    </row>
    <row r="39" spans="1:14" x14ac:dyDescent="0.2">
      <c r="A39" s="167" t="s">
        <v>7</v>
      </c>
    </row>
  </sheetData>
  <mergeCells count="2">
    <mergeCell ref="C3:G3"/>
    <mergeCell ref="C5:G5"/>
  </mergeCells>
  <phoneticPr fontId="2" type="noConversion"/>
  <pageMargins left="0.57999999999999996" right="0.75" top="0.65" bottom="0.51" header="0.43" footer="0.35"/>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A2" sqref="A2"/>
    </sheetView>
  </sheetViews>
  <sheetFormatPr defaultRowHeight="12.75" x14ac:dyDescent="0.2"/>
  <cols>
    <col min="1" max="1" width="31.7109375" style="12" customWidth="1"/>
    <col min="2" max="4" width="10.5703125" style="13" bestFit="1" customWidth="1"/>
    <col min="5" max="7" width="9.7109375" style="13" bestFit="1" customWidth="1"/>
    <col min="8" max="8" width="8.85546875" style="13" bestFit="1" customWidth="1"/>
    <col min="9" max="9" width="9.7109375" style="13" bestFit="1" customWidth="1"/>
    <col min="10" max="10" width="10.5703125" style="13" bestFit="1" customWidth="1"/>
    <col min="11" max="16384" width="9.140625" style="11"/>
  </cols>
  <sheetData>
    <row r="1" spans="1:11" s="19" customFormat="1" ht="15" x14ac:dyDescent="0.25">
      <c r="A1" s="338" t="s">
        <v>512</v>
      </c>
      <c r="B1" s="338"/>
      <c r="C1" s="338"/>
      <c r="D1" s="338"/>
      <c r="E1" s="338"/>
      <c r="F1" s="338"/>
      <c r="G1" s="338"/>
      <c r="H1" s="338"/>
      <c r="I1" s="338"/>
      <c r="J1" s="338"/>
    </row>
    <row r="2" spans="1:11" x14ac:dyDescent="0.2">
      <c r="A2" s="186"/>
      <c r="B2" s="190"/>
      <c r="C2" s="190"/>
      <c r="D2" s="190"/>
      <c r="E2" s="190"/>
      <c r="F2" s="190"/>
      <c r="G2" s="190"/>
      <c r="H2" s="190"/>
      <c r="I2" s="190"/>
      <c r="J2" s="190"/>
      <c r="K2" s="91"/>
    </row>
    <row r="3" spans="1:11" x14ac:dyDescent="0.2">
      <c r="A3" s="216"/>
      <c r="B3" s="83" t="s">
        <v>112</v>
      </c>
      <c r="C3" s="83" t="s">
        <v>113</v>
      </c>
      <c r="D3" s="83" t="s">
        <v>114</v>
      </c>
      <c r="E3" s="83" t="s">
        <v>115</v>
      </c>
      <c r="F3" s="83" t="s">
        <v>116</v>
      </c>
      <c r="G3" s="83" t="s">
        <v>117</v>
      </c>
      <c r="H3" s="83" t="s">
        <v>118</v>
      </c>
      <c r="I3" s="83" t="s">
        <v>119</v>
      </c>
      <c r="J3" s="83" t="s">
        <v>267</v>
      </c>
      <c r="K3" s="91"/>
    </row>
    <row r="4" spans="1:11" ht="18" customHeight="1" x14ac:dyDescent="0.2">
      <c r="A4" s="218" t="s">
        <v>325</v>
      </c>
      <c r="B4" s="336" t="s">
        <v>276</v>
      </c>
      <c r="C4" s="336"/>
      <c r="D4" s="336"/>
      <c r="E4" s="336"/>
      <c r="F4" s="336"/>
      <c r="G4" s="336"/>
      <c r="H4" s="336"/>
      <c r="I4" s="336"/>
      <c r="J4" s="336"/>
    </row>
    <row r="5" spans="1:11" x14ac:dyDescent="0.2">
      <c r="A5" s="217" t="s">
        <v>238</v>
      </c>
      <c r="B5" s="74">
        <v>116902</v>
      </c>
      <c r="C5" s="74">
        <v>135233</v>
      </c>
      <c r="D5" s="74">
        <v>75006</v>
      </c>
      <c r="E5" s="74">
        <v>33902</v>
      </c>
      <c r="F5" s="74">
        <v>19740</v>
      </c>
      <c r="G5" s="74">
        <v>9488</v>
      </c>
      <c r="H5" s="74">
        <v>1384</v>
      </c>
      <c r="I5" s="74">
        <v>5664</v>
      </c>
      <c r="J5" s="74">
        <v>397319</v>
      </c>
    </row>
    <row r="6" spans="1:11" x14ac:dyDescent="0.2">
      <c r="A6" s="217" t="s">
        <v>239</v>
      </c>
      <c r="B6" s="74">
        <v>77274</v>
      </c>
      <c r="C6" s="74">
        <v>67848</v>
      </c>
      <c r="D6" s="74">
        <v>36309</v>
      </c>
      <c r="E6" s="74">
        <v>22764</v>
      </c>
      <c r="F6" s="74">
        <v>17262</v>
      </c>
      <c r="G6" s="74">
        <v>6164</v>
      </c>
      <c r="H6" s="74">
        <v>701</v>
      </c>
      <c r="I6" s="74">
        <v>3486</v>
      </c>
      <c r="J6" s="74">
        <v>231808</v>
      </c>
    </row>
    <row r="7" spans="1:11" x14ac:dyDescent="0.2">
      <c r="A7" s="217" t="s">
        <v>240</v>
      </c>
      <c r="B7" s="74">
        <v>35839</v>
      </c>
      <c r="C7" s="74">
        <v>33846</v>
      </c>
      <c r="D7" s="74">
        <v>22663</v>
      </c>
      <c r="E7" s="74">
        <v>14779</v>
      </c>
      <c r="F7" s="74">
        <v>12039</v>
      </c>
      <c r="G7" s="74">
        <v>5059</v>
      </c>
      <c r="H7" s="74">
        <v>406</v>
      </c>
      <c r="I7" s="74">
        <v>1741</v>
      </c>
      <c r="J7" s="74">
        <v>126372</v>
      </c>
    </row>
    <row r="8" spans="1:11" x14ac:dyDescent="0.2">
      <c r="A8" s="217" t="s">
        <v>241</v>
      </c>
      <c r="B8" s="74">
        <v>17688</v>
      </c>
      <c r="C8" s="74">
        <v>18441</v>
      </c>
      <c r="D8" s="74">
        <v>15106</v>
      </c>
      <c r="E8" s="74">
        <v>9329</v>
      </c>
      <c r="F8" s="74">
        <v>7957</v>
      </c>
      <c r="G8" s="74">
        <v>3157</v>
      </c>
      <c r="H8" s="74">
        <v>339</v>
      </c>
      <c r="I8" s="74">
        <v>873</v>
      </c>
      <c r="J8" s="74">
        <v>72890</v>
      </c>
    </row>
    <row r="9" spans="1:11" x14ac:dyDescent="0.2">
      <c r="A9" s="217" t="s">
        <v>242</v>
      </c>
      <c r="B9" s="74">
        <v>9527</v>
      </c>
      <c r="C9" s="74">
        <v>9727</v>
      </c>
      <c r="D9" s="74">
        <v>10418</v>
      </c>
      <c r="E9" s="74">
        <v>6233</v>
      </c>
      <c r="F9" s="74">
        <v>5068</v>
      </c>
      <c r="G9" s="74">
        <v>1801</v>
      </c>
      <c r="H9" s="74">
        <v>249</v>
      </c>
      <c r="I9" s="74">
        <v>551</v>
      </c>
      <c r="J9" s="74">
        <v>43574</v>
      </c>
    </row>
    <row r="10" spans="1:11" x14ac:dyDescent="0.2">
      <c r="A10" s="217" t="s">
        <v>243</v>
      </c>
      <c r="B10" s="74">
        <v>5080</v>
      </c>
      <c r="C10" s="74">
        <v>5050</v>
      </c>
      <c r="D10" s="74">
        <v>6937</v>
      </c>
      <c r="E10" s="74">
        <v>4172</v>
      </c>
      <c r="F10" s="74">
        <v>3070</v>
      </c>
      <c r="G10" s="74">
        <v>1134</v>
      </c>
      <c r="H10" s="74">
        <v>179</v>
      </c>
      <c r="I10" s="74">
        <v>305</v>
      </c>
      <c r="J10" s="74">
        <v>25927</v>
      </c>
    </row>
    <row r="11" spans="1:11" x14ac:dyDescent="0.2">
      <c r="A11" s="217" t="s">
        <v>244</v>
      </c>
      <c r="B11" s="74">
        <v>2683</v>
      </c>
      <c r="C11" s="74">
        <v>2432</v>
      </c>
      <c r="D11" s="74">
        <v>4333</v>
      </c>
      <c r="E11" s="74">
        <v>2785</v>
      </c>
      <c r="F11" s="74">
        <v>1803</v>
      </c>
      <c r="G11" s="74">
        <v>643</v>
      </c>
      <c r="H11" s="74">
        <v>133</v>
      </c>
      <c r="I11" s="74">
        <v>176</v>
      </c>
      <c r="J11" s="74">
        <v>14988</v>
      </c>
    </row>
    <row r="12" spans="1:11" x14ac:dyDescent="0.2">
      <c r="A12" s="217" t="s">
        <v>245</v>
      </c>
      <c r="B12" s="74">
        <v>1403</v>
      </c>
      <c r="C12" s="74">
        <v>1039</v>
      </c>
      <c r="D12" s="74">
        <v>2604</v>
      </c>
      <c r="E12" s="74">
        <v>1703</v>
      </c>
      <c r="F12" s="74">
        <v>963</v>
      </c>
      <c r="G12" s="74">
        <v>364</v>
      </c>
      <c r="H12" s="74">
        <v>118</v>
      </c>
      <c r="I12" s="74">
        <v>108</v>
      </c>
      <c r="J12" s="74">
        <v>8302</v>
      </c>
    </row>
    <row r="13" spans="1:11" x14ac:dyDescent="0.2">
      <c r="A13" s="217" t="s">
        <v>246</v>
      </c>
      <c r="B13" s="74">
        <v>666</v>
      </c>
      <c r="C13" s="74">
        <v>434</v>
      </c>
      <c r="D13" s="74">
        <v>1487</v>
      </c>
      <c r="E13" s="74">
        <v>1035</v>
      </c>
      <c r="F13" s="74">
        <v>457</v>
      </c>
      <c r="G13" s="74">
        <v>172</v>
      </c>
      <c r="H13" s="74">
        <v>113</v>
      </c>
      <c r="I13" s="74">
        <v>54</v>
      </c>
      <c r="J13" s="74">
        <v>4418</v>
      </c>
    </row>
    <row r="14" spans="1:11" x14ac:dyDescent="0.2">
      <c r="A14" s="219" t="s">
        <v>247</v>
      </c>
      <c r="B14" s="197">
        <v>582</v>
      </c>
      <c r="C14" s="197">
        <v>217</v>
      </c>
      <c r="D14" s="197">
        <v>1451</v>
      </c>
      <c r="E14" s="197">
        <v>1424</v>
      </c>
      <c r="F14" s="197">
        <v>290</v>
      </c>
      <c r="G14" s="197">
        <v>120</v>
      </c>
      <c r="H14" s="197">
        <v>357</v>
      </c>
      <c r="I14" s="197">
        <v>48</v>
      </c>
      <c r="J14" s="197">
        <v>4489</v>
      </c>
    </row>
    <row r="15" spans="1:11" x14ac:dyDescent="0.2">
      <c r="A15" s="277" t="s">
        <v>127</v>
      </c>
      <c r="B15" s="180">
        <f>SUM(B5:B14)</f>
        <v>267644</v>
      </c>
      <c r="C15" s="180">
        <f t="shared" ref="C15:J15" si="0">SUM(C5:C14)</f>
        <v>274267</v>
      </c>
      <c r="D15" s="180">
        <f t="shared" si="0"/>
        <v>176314</v>
      </c>
      <c r="E15" s="180">
        <f t="shared" si="0"/>
        <v>98126</v>
      </c>
      <c r="F15" s="180">
        <f t="shared" si="0"/>
        <v>68649</v>
      </c>
      <c r="G15" s="180">
        <f t="shared" si="0"/>
        <v>28102</v>
      </c>
      <c r="H15" s="180">
        <f t="shared" si="0"/>
        <v>3979</v>
      </c>
      <c r="I15" s="180">
        <f t="shared" si="0"/>
        <v>13006</v>
      </c>
      <c r="J15" s="180">
        <f t="shared" si="0"/>
        <v>930087</v>
      </c>
    </row>
    <row r="16" spans="1:11" ht="18" customHeight="1" x14ac:dyDescent="0.2">
      <c r="A16" s="218" t="s">
        <v>325</v>
      </c>
      <c r="B16" s="336" t="s">
        <v>268</v>
      </c>
      <c r="C16" s="336"/>
      <c r="D16" s="336"/>
      <c r="E16" s="336"/>
      <c r="F16" s="336"/>
      <c r="G16" s="336"/>
      <c r="H16" s="336"/>
      <c r="I16" s="336"/>
      <c r="J16" s="336"/>
      <c r="K16" s="91"/>
    </row>
    <row r="17" spans="1:11" x14ac:dyDescent="0.2">
      <c r="A17" s="217" t="s">
        <v>238</v>
      </c>
      <c r="B17" s="117">
        <f t="shared" ref="B17:B24" si="1">B5/B$15</f>
        <v>0.43678169508750431</v>
      </c>
      <c r="C17" s="117">
        <f t="shared" ref="C17:J17" si="2">C5/C$15</f>
        <v>0.49307062096424287</v>
      </c>
      <c r="D17" s="117">
        <f t="shared" si="2"/>
        <v>0.4254114817881734</v>
      </c>
      <c r="E17" s="117">
        <f t="shared" si="2"/>
        <v>0.34549456820822211</v>
      </c>
      <c r="F17" s="117">
        <f t="shared" si="2"/>
        <v>0.28754970939125113</v>
      </c>
      <c r="G17" s="117">
        <f t="shared" si="2"/>
        <v>0.33762721514482957</v>
      </c>
      <c r="H17" s="117">
        <f t="shared" si="2"/>
        <v>0.34782608695652173</v>
      </c>
      <c r="I17" s="117">
        <f t="shared" si="2"/>
        <v>0.43549131170229127</v>
      </c>
      <c r="J17" s="117">
        <f t="shared" si="2"/>
        <v>0.42718476873668809</v>
      </c>
      <c r="K17" s="91"/>
    </row>
    <row r="18" spans="1:11" x14ac:dyDescent="0.2">
      <c r="A18" s="217" t="s">
        <v>239</v>
      </c>
      <c r="B18" s="117">
        <f t="shared" si="1"/>
        <v>0.28871934360568519</v>
      </c>
      <c r="C18" s="117">
        <f t="shared" ref="C18:J24" si="3">C6/C$15</f>
        <v>0.24737937848884481</v>
      </c>
      <c r="D18" s="117">
        <f t="shared" si="3"/>
        <v>0.20593373186474132</v>
      </c>
      <c r="E18" s="117">
        <f t="shared" si="3"/>
        <v>0.23198744471393923</v>
      </c>
      <c r="F18" s="117">
        <f t="shared" si="3"/>
        <v>0.2514530437442643</v>
      </c>
      <c r="G18" s="117">
        <f t="shared" si="3"/>
        <v>0.2193438189452708</v>
      </c>
      <c r="H18" s="117">
        <f t="shared" si="3"/>
        <v>0.17617491832118623</v>
      </c>
      <c r="I18" s="117">
        <f t="shared" si="3"/>
        <v>0.26803013993541441</v>
      </c>
      <c r="J18" s="117">
        <f t="shared" si="3"/>
        <v>0.24923259867087702</v>
      </c>
      <c r="K18" s="91"/>
    </row>
    <row r="19" spans="1:11" x14ac:dyDescent="0.2">
      <c r="A19" s="217" t="s">
        <v>240</v>
      </c>
      <c r="B19" s="117">
        <f t="shared" si="1"/>
        <v>0.13390548639237196</v>
      </c>
      <c r="C19" s="117">
        <f t="shared" si="3"/>
        <v>0.12340529484042921</v>
      </c>
      <c r="D19" s="117">
        <f t="shared" si="3"/>
        <v>0.12853772247240719</v>
      </c>
      <c r="E19" s="117">
        <f t="shared" si="3"/>
        <v>0.15061247783462078</v>
      </c>
      <c r="F19" s="117">
        <f t="shared" si="3"/>
        <v>0.17537036227767339</v>
      </c>
      <c r="G19" s="117">
        <f t="shared" si="3"/>
        <v>0.18002277417977369</v>
      </c>
      <c r="H19" s="117">
        <f t="shared" si="3"/>
        <v>0.10203568735863282</v>
      </c>
      <c r="I19" s="117">
        <f t="shared" si="3"/>
        <v>0.13386129478702138</v>
      </c>
      <c r="J19" s="117">
        <f t="shared" si="3"/>
        <v>0.13587116043982983</v>
      </c>
      <c r="K19" s="91"/>
    </row>
    <row r="20" spans="1:11" x14ac:dyDescent="0.2">
      <c r="A20" s="217" t="s">
        <v>241</v>
      </c>
      <c r="B20" s="117">
        <f t="shared" si="1"/>
        <v>6.6087788256041613E-2</v>
      </c>
      <c r="C20" s="117">
        <f t="shared" si="3"/>
        <v>6.7237400051774365E-2</v>
      </c>
      <c r="D20" s="117">
        <f t="shared" si="3"/>
        <v>8.5676690449992626E-2</v>
      </c>
      <c r="E20" s="117">
        <f t="shared" si="3"/>
        <v>9.5071642581986429E-2</v>
      </c>
      <c r="F20" s="117">
        <f t="shared" si="3"/>
        <v>0.11590846188582499</v>
      </c>
      <c r="G20" s="117">
        <f t="shared" si="3"/>
        <v>0.1123407586648637</v>
      </c>
      <c r="H20" s="117">
        <f t="shared" si="3"/>
        <v>8.5197285750188492E-2</v>
      </c>
      <c r="I20" s="117">
        <f t="shared" si="3"/>
        <v>6.7122866369367984E-2</v>
      </c>
      <c r="J20" s="117">
        <f t="shared" si="3"/>
        <v>7.8369012791276518E-2</v>
      </c>
      <c r="K20" s="91"/>
    </row>
    <row r="21" spans="1:11" x14ac:dyDescent="0.2">
      <c r="A21" s="217" t="s">
        <v>242</v>
      </c>
      <c r="B21" s="117">
        <f t="shared" si="1"/>
        <v>3.5595791424429465E-2</v>
      </c>
      <c r="C21" s="117">
        <f t="shared" si="3"/>
        <v>3.5465440610791675E-2</v>
      </c>
      <c r="D21" s="117">
        <f t="shared" si="3"/>
        <v>5.9087763875812473E-2</v>
      </c>
      <c r="E21" s="117">
        <f t="shared" si="3"/>
        <v>6.3520371766911929E-2</v>
      </c>
      <c r="F21" s="117">
        <f t="shared" si="3"/>
        <v>7.3824819006831854E-2</v>
      </c>
      <c r="G21" s="117">
        <f t="shared" si="3"/>
        <v>6.4087965269375852E-2</v>
      </c>
      <c r="H21" s="117">
        <f t="shared" si="3"/>
        <v>6.2578537320934907E-2</v>
      </c>
      <c r="I21" s="117">
        <f t="shared" si="3"/>
        <v>4.2365062278948179E-2</v>
      </c>
      <c r="J21" s="117">
        <f t="shared" si="3"/>
        <v>4.684938075685393E-2</v>
      </c>
      <c r="K21" s="91"/>
    </row>
    <row r="22" spans="1:11" x14ac:dyDescent="0.2">
      <c r="A22" s="217" t="s">
        <v>243</v>
      </c>
      <c r="B22" s="117">
        <f t="shared" si="1"/>
        <v>1.8980436699496346E-2</v>
      </c>
      <c r="C22" s="117">
        <f t="shared" si="3"/>
        <v>1.8412714617507757E-2</v>
      </c>
      <c r="D22" s="117">
        <f t="shared" si="3"/>
        <v>3.9344578422586977E-2</v>
      </c>
      <c r="E22" s="117">
        <f t="shared" si="3"/>
        <v>4.2516764160365247E-2</v>
      </c>
      <c r="F22" s="117">
        <f t="shared" si="3"/>
        <v>4.4720243557808563E-2</v>
      </c>
      <c r="G22" s="117">
        <f t="shared" si="3"/>
        <v>4.0352999786492066E-2</v>
      </c>
      <c r="H22" s="117">
        <f t="shared" si="3"/>
        <v>4.4986177431515458E-2</v>
      </c>
      <c r="I22" s="117">
        <f t="shared" si="3"/>
        <v>2.345071505459019E-2</v>
      </c>
      <c r="J22" s="117">
        <f t="shared" si="3"/>
        <v>2.7875886879399455E-2</v>
      </c>
      <c r="K22" s="91"/>
    </row>
    <row r="23" spans="1:11" x14ac:dyDescent="0.2">
      <c r="A23" s="217" t="s">
        <v>244</v>
      </c>
      <c r="B23" s="117">
        <f t="shared" si="1"/>
        <v>1.0024510170226122E-2</v>
      </c>
      <c r="C23" s="117">
        <f t="shared" si="3"/>
        <v>8.8672716732235372E-3</v>
      </c>
      <c r="D23" s="117">
        <f t="shared" si="3"/>
        <v>2.4575473303311137E-2</v>
      </c>
      <c r="E23" s="117">
        <f t="shared" si="3"/>
        <v>2.8381876363043432E-2</v>
      </c>
      <c r="F23" s="117">
        <f t="shared" si="3"/>
        <v>2.6264038806100599E-2</v>
      </c>
      <c r="G23" s="117">
        <f t="shared" si="3"/>
        <v>2.2880933741370721E-2</v>
      </c>
      <c r="H23" s="117">
        <f t="shared" si="3"/>
        <v>3.3425483789896959E-2</v>
      </c>
      <c r="I23" s="117">
        <f t="shared" si="3"/>
        <v>1.3532215900353682E-2</v>
      </c>
      <c r="J23" s="117">
        <f t="shared" si="3"/>
        <v>1.6114621535404751E-2</v>
      </c>
      <c r="K23" s="91"/>
    </row>
    <row r="24" spans="1:11" x14ac:dyDescent="0.2">
      <c r="A24" s="217" t="s">
        <v>245</v>
      </c>
      <c r="B24" s="117">
        <f t="shared" si="1"/>
        <v>5.2420379309829476E-3</v>
      </c>
      <c r="C24" s="117">
        <f t="shared" si="3"/>
        <v>3.7882793044733782E-3</v>
      </c>
      <c r="D24" s="117">
        <f t="shared" si="3"/>
        <v>1.4769105119275837E-2</v>
      </c>
      <c r="E24" s="117">
        <f t="shared" si="3"/>
        <v>1.7355237144080059E-2</v>
      </c>
      <c r="F24" s="117">
        <f t="shared" si="3"/>
        <v>1.402788095966438E-2</v>
      </c>
      <c r="G24" s="117">
        <f t="shared" si="3"/>
        <v>1.2952814746281403E-2</v>
      </c>
      <c r="H24" s="117">
        <f t="shared" si="3"/>
        <v>2.9655692385021363E-2</v>
      </c>
      <c r="I24" s="117">
        <f t="shared" si="3"/>
        <v>8.3038597570352143E-3</v>
      </c>
      <c r="J24" s="117">
        <f t="shared" si="3"/>
        <v>8.9260467031578774E-3</v>
      </c>
      <c r="K24" s="91"/>
    </row>
    <row r="25" spans="1:11" x14ac:dyDescent="0.2">
      <c r="A25" s="217" t="s">
        <v>246</v>
      </c>
      <c r="B25" s="117">
        <f t="shared" ref="B25:J25" si="4">B13/B$15</f>
        <v>2.488380086981214E-3</v>
      </c>
      <c r="C25" s="117">
        <f t="shared" si="4"/>
        <v>1.5823996324749242E-3</v>
      </c>
      <c r="D25" s="117">
        <f t="shared" si="4"/>
        <v>8.4338169402316324E-3</v>
      </c>
      <c r="E25" s="117">
        <f t="shared" si="4"/>
        <v>1.0547663208527812E-2</v>
      </c>
      <c r="F25" s="117">
        <f t="shared" si="4"/>
        <v>6.6570525426444668E-3</v>
      </c>
      <c r="G25" s="117">
        <f t="shared" si="4"/>
        <v>6.120560814176927E-3</v>
      </c>
      <c r="H25" s="117">
        <f t="shared" si="4"/>
        <v>2.8399095250062831E-2</v>
      </c>
      <c r="I25" s="117">
        <f t="shared" si="4"/>
        <v>4.1519298785176071E-3</v>
      </c>
      <c r="J25" s="117">
        <f t="shared" si="4"/>
        <v>4.7500932708445555E-3</v>
      </c>
      <c r="K25" s="91"/>
    </row>
    <row r="26" spans="1:11" x14ac:dyDescent="0.2">
      <c r="A26" s="219" t="s">
        <v>247</v>
      </c>
      <c r="B26" s="117">
        <f t="shared" ref="B26:J26" si="5">B14/B$15</f>
        <v>2.1745303462808807E-3</v>
      </c>
      <c r="C26" s="117">
        <f t="shared" si="5"/>
        <v>7.9119981623746209E-4</v>
      </c>
      <c r="D26" s="117">
        <f t="shared" si="5"/>
        <v>8.2296357634674498E-3</v>
      </c>
      <c r="E26" s="117">
        <f t="shared" si="5"/>
        <v>1.4511954018302999E-2</v>
      </c>
      <c r="F26" s="117">
        <f t="shared" si="5"/>
        <v>4.2243878279363137E-3</v>
      </c>
      <c r="G26" s="117">
        <f t="shared" si="5"/>
        <v>4.2701587075652976E-3</v>
      </c>
      <c r="H26" s="117">
        <f t="shared" si="5"/>
        <v>8.9721035436039209E-2</v>
      </c>
      <c r="I26" s="117">
        <f t="shared" si="5"/>
        <v>3.6906043364600951E-3</v>
      </c>
      <c r="J26" s="117">
        <f t="shared" si="5"/>
        <v>4.826430215667997E-3</v>
      </c>
      <c r="K26" s="91"/>
    </row>
    <row r="27" spans="1:11" x14ac:dyDescent="0.2">
      <c r="A27" s="277" t="s">
        <v>127</v>
      </c>
      <c r="B27" s="263">
        <f>SUM(B17:B26)</f>
        <v>1.0000000000000002</v>
      </c>
      <c r="C27" s="263">
        <f t="shared" ref="C27:J27" si="6">SUM(C17:C26)</f>
        <v>0.99999999999999989</v>
      </c>
      <c r="D27" s="263">
        <f t="shared" si="6"/>
        <v>1</v>
      </c>
      <c r="E27" s="263">
        <f t="shared" si="6"/>
        <v>1</v>
      </c>
      <c r="F27" s="263">
        <f t="shared" si="6"/>
        <v>1</v>
      </c>
      <c r="G27" s="263">
        <f t="shared" si="6"/>
        <v>1</v>
      </c>
      <c r="H27" s="263">
        <f t="shared" si="6"/>
        <v>1</v>
      </c>
      <c r="I27" s="263">
        <f t="shared" si="6"/>
        <v>1.0000000000000002</v>
      </c>
      <c r="J27" s="263">
        <f t="shared" si="6"/>
        <v>1</v>
      </c>
      <c r="K27" s="91"/>
    </row>
    <row r="28" spans="1:11" x14ac:dyDescent="0.2">
      <c r="A28" s="186"/>
      <c r="B28" s="190"/>
      <c r="C28" s="190"/>
      <c r="D28" s="190"/>
      <c r="E28" s="190"/>
      <c r="F28" s="190"/>
      <c r="G28" s="190"/>
      <c r="H28" s="190"/>
      <c r="I28" s="190"/>
      <c r="J28" s="190"/>
      <c r="K28" s="91"/>
    </row>
    <row r="29" spans="1:11" x14ac:dyDescent="0.2">
      <c r="A29" s="31" t="s">
        <v>262</v>
      </c>
      <c r="B29" s="190"/>
      <c r="C29" s="190"/>
      <c r="D29" s="190"/>
      <c r="E29" s="190"/>
      <c r="F29" s="190"/>
      <c r="G29" s="190"/>
      <c r="H29" s="190"/>
      <c r="I29" s="190"/>
      <c r="J29" s="190"/>
      <c r="K29" s="91"/>
    </row>
    <row r="30" spans="1:11" x14ac:dyDescent="0.2">
      <c r="A30" s="31" t="s">
        <v>493</v>
      </c>
      <c r="B30" s="190"/>
      <c r="C30" s="190"/>
      <c r="D30" s="190"/>
      <c r="E30" s="190"/>
      <c r="F30" s="190"/>
      <c r="G30" s="190"/>
      <c r="H30" s="190"/>
      <c r="I30" s="190"/>
      <c r="J30" s="190"/>
      <c r="K30" s="91"/>
    </row>
    <row r="31" spans="1:11" x14ac:dyDescent="0.2">
      <c r="A31" s="31" t="s">
        <v>314</v>
      </c>
      <c r="B31" s="190"/>
      <c r="C31" s="190"/>
      <c r="D31" s="190"/>
      <c r="E31" s="190"/>
      <c r="F31" s="190"/>
      <c r="G31" s="190"/>
      <c r="H31" s="190"/>
      <c r="I31" s="190"/>
      <c r="J31" s="190"/>
      <c r="K31" s="91"/>
    </row>
    <row r="32" spans="1:11" x14ac:dyDescent="0.2">
      <c r="A32" s="31"/>
      <c r="B32" s="190"/>
      <c r="C32" s="190"/>
      <c r="D32" s="190"/>
      <c r="E32" s="190"/>
      <c r="F32" s="190"/>
      <c r="G32" s="190"/>
      <c r="H32" s="190"/>
      <c r="I32" s="190"/>
      <c r="J32" s="190"/>
      <c r="K32" s="91"/>
    </row>
    <row r="33" spans="1:11" x14ac:dyDescent="0.2">
      <c r="A33" s="31"/>
      <c r="B33" s="190"/>
      <c r="C33" s="190"/>
      <c r="D33" s="190"/>
      <c r="E33" s="190"/>
      <c r="F33" s="190"/>
      <c r="G33" s="190"/>
      <c r="H33" s="190"/>
      <c r="I33" s="190"/>
      <c r="J33" s="190"/>
      <c r="K33" s="91"/>
    </row>
    <row r="34" spans="1:11" x14ac:dyDescent="0.2">
      <c r="A34" s="31"/>
      <c r="B34" s="190"/>
      <c r="C34" s="190"/>
      <c r="D34" s="190"/>
      <c r="E34" s="190"/>
      <c r="F34" s="190"/>
      <c r="G34" s="190"/>
      <c r="H34" s="190"/>
      <c r="I34" s="190"/>
      <c r="J34" s="190"/>
      <c r="K34" s="91"/>
    </row>
    <row r="35" spans="1:11" x14ac:dyDescent="0.2">
      <c r="A35" s="31"/>
      <c r="B35" s="190"/>
      <c r="C35" s="190"/>
      <c r="D35" s="190"/>
      <c r="E35" s="190"/>
      <c r="F35" s="190"/>
      <c r="G35" s="190"/>
      <c r="H35" s="190"/>
      <c r="I35" s="190"/>
      <c r="J35" s="190"/>
      <c r="K35" s="91"/>
    </row>
    <row r="36" spans="1:11" x14ac:dyDescent="0.2">
      <c r="A36" s="31"/>
      <c r="B36" s="190"/>
      <c r="C36" s="190"/>
      <c r="D36" s="190"/>
      <c r="E36" s="190"/>
      <c r="F36" s="190"/>
      <c r="G36" s="190"/>
      <c r="H36" s="190"/>
      <c r="I36" s="190"/>
      <c r="J36" s="190"/>
      <c r="K36" s="91"/>
    </row>
    <row r="37" spans="1:11" x14ac:dyDescent="0.2">
      <c r="A37" s="31"/>
      <c r="B37" s="190"/>
      <c r="C37" s="190"/>
      <c r="D37" s="190"/>
      <c r="E37" s="190"/>
      <c r="F37" s="190"/>
      <c r="G37" s="190"/>
      <c r="H37" s="190"/>
      <c r="I37" s="190"/>
      <c r="J37" s="190"/>
      <c r="K37" s="91"/>
    </row>
    <row r="38" spans="1:11" x14ac:dyDescent="0.2">
      <c r="A38" s="31"/>
      <c r="B38" s="190"/>
      <c r="C38" s="190"/>
      <c r="D38" s="190"/>
      <c r="E38" s="190"/>
      <c r="F38" s="190"/>
      <c r="G38" s="190"/>
      <c r="H38" s="190"/>
      <c r="I38" s="190"/>
      <c r="J38" s="190"/>
      <c r="K38" s="91"/>
    </row>
    <row r="39" spans="1:11" x14ac:dyDescent="0.2">
      <c r="A39" s="31"/>
      <c r="B39" s="190"/>
      <c r="C39" s="190"/>
      <c r="D39" s="190"/>
      <c r="E39" s="190"/>
      <c r="F39" s="190"/>
      <c r="G39" s="190"/>
      <c r="H39" s="190"/>
      <c r="I39" s="190"/>
      <c r="J39" s="190"/>
      <c r="K39" s="91"/>
    </row>
    <row r="40" spans="1:11" x14ac:dyDescent="0.2">
      <c r="A40" s="31"/>
      <c r="B40" s="190"/>
      <c r="C40" s="190"/>
      <c r="D40" s="190"/>
      <c r="E40" s="190"/>
      <c r="F40" s="190"/>
      <c r="G40" s="190"/>
      <c r="H40" s="190"/>
      <c r="I40" s="190"/>
      <c r="J40" s="190"/>
      <c r="K40" s="91"/>
    </row>
    <row r="41" spans="1:11" x14ac:dyDescent="0.2">
      <c r="A41" s="31"/>
      <c r="B41" s="190"/>
      <c r="C41" s="190"/>
      <c r="D41" s="190"/>
      <c r="E41" s="190"/>
      <c r="F41" s="190"/>
      <c r="G41" s="190"/>
      <c r="H41" s="190"/>
      <c r="I41" s="190"/>
      <c r="J41" s="190"/>
      <c r="K41" s="91"/>
    </row>
    <row r="42" spans="1:11" x14ac:dyDescent="0.2">
      <c r="A42" s="31"/>
      <c r="B42" s="190"/>
      <c r="C42" s="190"/>
      <c r="D42" s="190"/>
      <c r="E42" s="190"/>
      <c r="F42" s="190"/>
      <c r="G42" s="190"/>
      <c r="H42" s="190"/>
      <c r="I42" s="190"/>
      <c r="J42" s="190"/>
      <c r="K42" s="91"/>
    </row>
    <row r="43" spans="1:11" x14ac:dyDescent="0.2">
      <c r="A43" s="31"/>
      <c r="B43" s="190"/>
      <c r="C43" s="190"/>
      <c r="D43" s="190"/>
      <c r="E43" s="190"/>
      <c r="F43" s="190"/>
      <c r="G43" s="190"/>
      <c r="H43" s="190"/>
      <c r="I43" s="190"/>
      <c r="J43" s="190"/>
      <c r="K43" s="91"/>
    </row>
    <row r="44" spans="1:11" x14ac:dyDescent="0.2">
      <c r="A44" s="31"/>
    </row>
    <row r="45" spans="1:11" x14ac:dyDescent="0.2">
      <c r="A45" s="31"/>
    </row>
  </sheetData>
  <mergeCells count="3">
    <mergeCell ref="A1:J1"/>
    <mergeCell ref="B16:J16"/>
    <mergeCell ref="B4:J4"/>
  </mergeCells>
  <phoneticPr fontId="2" type="noConversion"/>
  <pageMargins left="0.42" right="0.41" top="1" bottom="1" header="0.5" footer="0.5"/>
  <pageSetup paperSize="9" scale="80" orientation="portrait" r:id="rId1"/>
  <headerFooter alignWithMargins="0"/>
  <ignoredErrors>
    <ignoredError sqref="A17:A18 A19:A25 A5:A13"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workbookViewId="0">
      <selection activeCell="A2" sqref="A2"/>
    </sheetView>
  </sheetViews>
  <sheetFormatPr defaultRowHeight="12.75" x14ac:dyDescent="0.2"/>
  <cols>
    <col min="1" max="1" width="27.85546875" style="12" customWidth="1"/>
    <col min="2" max="7" width="11.7109375" style="13" customWidth="1"/>
    <col min="8" max="10" width="9.140625" style="11"/>
    <col min="11" max="11" width="20.42578125" style="11" customWidth="1"/>
    <col min="12" max="16384" width="9.140625" style="11"/>
  </cols>
  <sheetData>
    <row r="1" spans="1:11" s="19" customFormat="1" ht="15" x14ac:dyDescent="0.25">
      <c r="A1" s="290" t="s">
        <v>515</v>
      </c>
      <c r="B1" s="23"/>
      <c r="C1" s="23"/>
      <c r="D1" s="23"/>
      <c r="E1" s="23"/>
      <c r="F1" s="23"/>
      <c r="G1" s="23"/>
    </row>
    <row r="2" spans="1:11" s="19" customFormat="1" x14ac:dyDescent="0.2">
      <c r="A2" s="188"/>
      <c r="B2" s="209"/>
      <c r="C2" s="209"/>
      <c r="D2" s="209"/>
      <c r="E2" s="209"/>
      <c r="F2" s="209"/>
      <c r="G2" s="209"/>
      <c r="H2" s="187"/>
      <c r="I2" s="187"/>
      <c r="J2" s="187"/>
      <c r="K2" s="187"/>
    </row>
    <row r="3" spans="1:11" x14ac:dyDescent="0.2">
      <c r="A3" s="193"/>
      <c r="B3" s="83" t="s">
        <v>254</v>
      </c>
      <c r="C3" s="83" t="s">
        <v>248</v>
      </c>
      <c r="D3" s="83" t="s">
        <v>249</v>
      </c>
      <c r="E3" s="83" t="s">
        <v>250</v>
      </c>
      <c r="F3" s="83" t="s">
        <v>255</v>
      </c>
      <c r="G3" s="83" t="s">
        <v>127</v>
      </c>
      <c r="H3" s="91"/>
      <c r="I3" s="91"/>
      <c r="J3" s="91"/>
      <c r="K3" s="91"/>
    </row>
    <row r="4" spans="1:11" ht="18" customHeight="1" x14ac:dyDescent="0.2">
      <c r="A4" s="94" t="s">
        <v>324</v>
      </c>
      <c r="B4" s="336" t="s">
        <v>276</v>
      </c>
      <c r="C4" s="336"/>
      <c r="D4" s="336"/>
      <c r="E4" s="336"/>
      <c r="F4" s="336"/>
      <c r="G4" s="336"/>
      <c r="H4" s="91"/>
      <c r="I4" s="91"/>
      <c r="J4" s="91"/>
      <c r="K4" s="91"/>
    </row>
    <row r="5" spans="1:11" x14ac:dyDescent="0.2">
      <c r="A5" s="108" t="s">
        <v>513</v>
      </c>
      <c r="B5" s="74">
        <v>213594.079707</v>
      </c>
      <c r="C5" s="74">
        <v>13358.047043</v>
      </c>
      <c r="D5" s="74">
        <v>1192.0605430000001</v>
      </c>
      <c r="E5" s="74">
        <v>36.255228000000002</v>
      </c>
      <c r="F5" s="74">
        <v>44.557524999999998</v>
      </c>
      <c r="G5" s="164">
        <f>SUM(B5:F5)</f>
        <v>228225.000046</v>
      </c>
      <c r="H5" s="91"/>
      <c r="I5" s="91"/>
      <c r="J5" s="91"/>
      <c r="K5" s="91"/>
    </row>
    <row r="6" spans="1:11" x14ac:dyDescent="0.2">
      <c r="A6" s="108" t="s">
        <v>200</v>
      </c>
      <c r="B6" s="74">
        <v>310405.87828</v>
      </c>
      <c r="C6" s="74">
        <v>2481.8947509999998</v>
      </c>
      <c r="D6" s="74">
        <v>107.22938499999999</v>
      </c>
      <c r="E6" s="74">
        <v>13.385702</v>
      </c>
      <c r="F6" s="74">
        <v>7.6123609999999999</v>
      </c>
      <c r="G6" s="164">
        <f t="shared" ref="G6:G17" si="0">SUM(B6:F6)</f>
        <v>313016.00047899998</v>
      </c>
      <c r="H6" s="91"/>
      <c r="I6" s="91"/>
      <c r="J6" s="91"/>
      <c r="K6" s="91"/>
    </row>
    <row r="7" spans="1:11" x14ac:dyDescent="0.2">
      <c r="A7" s="108" t="s">
        <v>201</v>
      </c>
      <c r="B7" s="74">
        <v>35119.625467999998</v>
      </c>
      <c r="C7" s="74">
        <v>5943.5743000000002</v>
      </c>
      <c r="D7" s="74">
        <v>1677.652904</v>
      </c>
      <c r="E7" s="74">
        <v>93.493245000000002</v>
      </c>
      <c r="F7" s="74">
        <v>67.65428</v>
      </c>
      <c r="G7" s="164">
        <f t="shared" si="0"/>
        <v>42902.000197000001</v>
      </c>
      <c r="H7" s="91"/>
      <c r="I7" s="91"/>
      <c r="J7" s="91"/>
      <c r="K7" s="91"/>
    </row>
    <row r="8" spans="1:11" x14ac:dyDescent="0.2">
      <c r="A8" s="108" t="s">
        <v>202</v>
      </c>
      <c r="B8" s="74">
        <v>24678.51741</v>
      </c>
      <c r="C8" s="74">
        <v>24239.544132999999</v>
      </c>
      <c r="D8" s="74">
        <v>32155.074557</v>
      </c>
      <c r="E8" s="74">
        <v>10287.779474999999</v>
      </c>
      <c r="F8" s="74">
        <v>5324.0846270000002</v>
      </c>
      <c r="G8" s="164">
        <f t="shared" si="0"/>
        <v>96685.00020200001</v>
      </c>
      <c r="H8" s="91"/>
      <c r="I8" s="91"/>
      <c r="J8" s="91"/>
      <c r="K8" s="91"/>
    </row>
    <row r="9" spans="1:11" x14ac:dyDescent="0.2">
      <c r="A9" s="108" t="s">
        <v>225</v>
      </c>
      <c r="B9" s="74">
        <v>122744.495505</v>
      </c>
      <c r="C9" s="74">
        <v>6266.2650839999997</v>
      </c>
      <c r="D9" s="74">
        <v>480.29412300000001</v>
      </c>
      <c r="E9" s="74">
        <v>11.947511</v>
      </c>
      <c r="F9" s="74">
        <v>24.997900000000001</v>
      </c>
      <c r="G9" s="164">
        <f t="shared" si="0"/>
        <v>129528.00012300001</v>
      </c>
      <c r="H9" s="91"/>
      <c r="I9" s="91"/>
      <c r="J9" s="91"/>
      <c r="K9" s="91"/>
    </row>
    <row r="10" spans="1:11" x14ac:dyDescent="0.2">
      <c r="A10" s="108" t="s">
        <v>252</v>
      </c>
      <c r="B10" s="74">
        <v>84814.077804</v>
      </c>
      <c r="C10" s="74">
        <v>4557.4317149999997</v>
      </c>
      <c r="D10" s="74">
        <v>643.30810899999994</v>
      </c>
      <c r="E10" s="74">
        <v>43.394759999999998</v>
      </c>
      <c r="F10" s="74">
        <v>23.787960999999999</v>
      </c>
      <c r="G10" s="164">
        <f t="shared" si="0"/>
        <v>90082.000348999994</v>
      </c>
      <c r="H10" s="91"/>
      <c r="I10" s="91"/>
      <c r="J10" s="91"/>
      <c r="K10" s="91"/>
    </row>
    <row r="11" spans="1:11" x14ac:dyDescent="0.2">
      <c r="A11" s="108" t="s">
        <v>205</v>
      </c>
      <c r="B11" s="74">
        <v>113027.41145100001</v>
      </c>
      <c r="C11" s="74">
        <v>149118.05684800001</v>
      </c>
      <c r="D11" s="74">
        <v>19535.136586000001</v>
      </c>
      <c r="E11" s="74">
        <v>367.12859800000001</v>
      </c>
      <c r="F11" s="74">
        <v>136.26619099999999</v>
      </c>
      <c r="G11" s="164">
        <f t="shared" si="0"/>
        <v>282183.99967399996</v>
      </c>
      <c r="H11" s="91"/>
      <c r="I11" s="91"/>
      <c r="J11" s="91"/>
      <c r="K11" s="91"/>
    </row>
    <row r="12" spans="1:11" x14ac:dyDescent="0.2">
      <c r="A12" s="108" t="s">
        <v>214</v>
      </c>
      <c r="B12" s="74">
        <v>130002.580758</v>
      </c>
      <c r="C12" s="74">
        <v>21270.609165999998</v>
      </c>
      <c r="D12" s="74">
        <v>1016.165925</v>
      </c>
      <c r="E12" s="74">
        <v>33.360461999999998</v>
      </c>
      <c r="F12" s="74">
        <v>23.284241999999999</v>
      </c>
      <c r="G12" s="164">
        <f t="shared" si="0"/>
        <v>152346.00055300002</v>
      </c>
      <c r="H12" s="91"/>
      <c r="I12" s="91"/>
      <c r="J12" s="91"/>
      <c r="K12" s="91"/>
    </row>
    <row r="13" spans="1:11" x14ac:dyDescent="0.2">
      <c r="A13" s="108" t="s">
        <v>514</v>
      </c>
      <c r="B13" s="74">
        <v>191716.748276</v>
      </c>
      <c r="C13" s="74">
        <v>32386.870851</v>
      </c>
      <c r="D13" s="74">
        <v>7726.3890650000003</v>
      </c>
      <c r="E13" s="74">
        <v>521.24913000000004</v>
      </c>
      <c r="F13" s="74">
        <v>151.74328700000001</v>
      </c>
      <c r="G13" s="164">
        <f t="shared" si="0"/>
        <v>232503.00060899998</v>
      </c>
      <c r="H13" s="91"/>
      <c r="I13" s="91"/>
      <c r="J13" s="91"/>
      <c r="K13" s="91"/>
    </row>
    <row r="14" spans="1:11" x14ac:dyDescent="0.2">
      <c r="A14" s="108" t="s">
        <v>220</v>
      </c>
      <c r="B14" s="74">
        <v>4610.5345090000001</v>
      </c>
      <c r="C14" s="74">
        <v>1434.698672</v>
      </c>
      <c r="D14" s="74">
        <v>387.11931299999998</v>
      </c>
      <c r="E14" s="74">
        <v>15.687595999999999</v>
      </c>
      <c r="F14" s="74">
        <v>0.95989999999999998</v>
      </c>
      <c r="G14" s="164">
        <f t="shared" si="0"/>
        <v>6448.9999899999993</v>
      </c>
      <c r="H14" s="91"/>
      <c r="I14" s="91"/>
      <c r="J14" s="91"/>
      <c r="K14" s="91"/>
    </row>
    <row r="15" spans="1:11" x14ac:dyDescent="0.2">
      <c r="A15" s="108" t="s">
        <v>221</v>
      </c>
      <c r="B15" s="74">
        <v>46396.439697000002</v>
      </c>
      <c r="C15" s="74">
        <v>22057.686564</v>
      </c>
      <c r="D15" s="74">
        <v>15773.237306000001</v>
      </c>
      <c r="E15" s="74">
        <v>1825.0895089999999</v>
      </c>
      <c r="F15" s="74">
        <v>1318.5471990000001</v>
      </c>
      <c r="G15" s="164">
        <f t="shared" si="0"/>
        <v>87371.000274999984</v>
      </c>
      <c r="H15" s="91"/>
      <c r="I15" s="91"/>
      <c r="J15" s="91"/>
      <c r="K15" s="91"/>
    </row>
    <row r="16" spans="1:11" x14ac:dyDescent="0.2">
      <c r="A16" s="108" t="s">
        <v>222</v>
      </c>
      <c r="B16" s="74">
        <v>11098.376505</v>
      </c>
      <c r="C16" s="74">
        <v>9564.4024219999992</v>
      </c>
      <c r="D16" s="74">
        <v>8953.9792049999996</v>
      </c>
      <c r="E16" s="74">
        <v>1311.2323240000001</v>
      </c>
      <c r="F16" s="74">
        <v>585.00945000000002</v>
      </c>
      <c r="G16" s="164">
        <f t="shared" si="0"/>
        <v>31512.999906000001</v>
      </c>
      <c r="H16" s="91"/>
      <c r="I16" s="91"/>
      <c r="J16" s="91"/>
      <c r="K16" s="91"/>
    </row>
    <row r="17" spans="1:11" x14ac:dyDescent="0.2">
      <c r="A17" s="129" t="s">
        <v>223</v>
      </c>
      <c r="B17" s="197">
        <v>69465.781378</v>
      </c>
      <c r="C17" s="197">
        <v>34118.208026</v>
      </c>
      <c r="D17" s="197">
        <v>17851.818747000001</v>
      </c>
      <c r="E17" s="197">
        <v>1596.255846</v>
      </c>
      <c r="F17" s="197">
        <v>547.93543799999998</v>
      </c>
      <c r="G17" s="202">
        <f t="shared" si="0"/>
        <v>123579.99943499999</v>
      </c>
      <c r="H17" s="91"/>
      <c r="I17" s="91"/>
      <c r="J17" s="91"/>
      <c r="K17" s="91"/>
    </row>
    <row r="18" spans="1:11" ht="18" customHeight="1" x14ac:dyDescent="0.2">
      <c r="A18" s="94" t="s">
        <v>324</v>
      </c>
      <c r="B18" s="336" t="s">
        <v>571</v>
      </c>
      <c r="C18" s="336"/>
      <c r="D18" s="336"/>
      <c r="E18" s="336"/>
      <c r="F18" s="336"/>
      <c r="G18" s="336"/>
      <c r="H18" s="91"/>
      <c r="I18" s="91"/>
      <c r="J18" s="91"/>
      <c r="K18" s="91"/>
    </row>
    <row r="19" spans="1:11" x14ac:dyDescent="0.2">
      <c r="A19" s="108" t="s">
        <v>513</v>
      </c>
      <c r="B19" s="117">
        <f t="shared" ref="B19:F29" si="1">B5/$G5</f>
        <v>0.93589256069207549</v>
      </c>
      <c r="C19" s="117">
        <f t="shared" si="1"/>
        <v>5.8530165583558384E-2</v>
      </c>
      <c r="D19" s="117">
        <f t="shared" si="1"/>
        <v>5.223181258669005E-3</v>
      </c>
      <c r="E19" s="117">
        <f t="shared" si="1"/>
        <v>1.5885739070081088E-4</v>
      </c>
      <c r="F19" s="117">
        <f t="shared" si="1"/>
        <v>1.9523507499625013E-4</v>
      </c>
      <c r="G19" s="126">
        <f>SUM(B19:F19)</f>
        <v>1</v>
      </c>
      <c r="H19" s="91"/>
      <c r="I19" s="91"/>
      <c r="J19" s="91"/>
      <c r="K19" s="91"/>
    </row>
    <row r="20" spans="1:11" x14ac:dyDescent="0.2">
      <c r="A20" s="108" t="s">
        <v>200</v>
      </c>
      <c r="B20" s="117">
        <f t="shared" si="1"/>
        <v>0.99166137770910823</v>
      </c>
      <c r="C20" s="117">
        <f t="shared" si="1"/>
        <v>7.928970874338765E-3</v>
      </c>
      <c r="D20" s="117">
        <f t="shared" si="1"/>
        <v>3.4256838256162541E-4</v>
      </c>
      <c r="E20" s="117">
        <f t="shared" si="1"/>
        <v>4.2763635020306376E-5</v>
      </c>
      <c r="F20" s="117">
        <f t="shared" si="1"/>
        <v>2.4319398971142076E-5</v>
      </c>
      <c r="G20" s="126">
        <f t="shared" ref="G20:G31" si="2">SUM(B20:F20)</f>
        <v>1</v>
      </c>
      <c r="H20" s="91"/>
      <c r="I20" s="91"/>
      <c r="J20" s="91"/>
      <c r="K20" s="91"/>
    </row>
    <row r="21" spans="1:11" x14ac:dyDescent="0.2">
      <c r="A21" s="108" t="s">
        <v>201</v>
      </c>
      <c r="B21" s="117">
        <f t="shared" si="1"/>
        <v>0.81860112131685181</v>
      </c>
      <c r="C21" s="117">
        <f t="shared" si="1"/>
        <v>0.13853839617518848</v>
      </c>
      <c r="D21" s="117">
        <f t="shared" si="1"/>
        <v>3.9104305074272802E-2</v>
      </c>
      <c r="E21" s="117">
        <f t="shared" si="1"/>
        <v>2.1792281145562461E-3</v>
      </c>
      <c r="F21" s="117">
        <f t="shared" si="1"/>
        <v>1.5769493191305996E-3</v>
      </c>
      <c r="G21" s="126">
        <f t="shared" si="2"/>
        <v>0.99999999999999989</v>
      </c>
      <c r="H21" s="91"/>
      <c r="I21" s="91"/>
      <c r="J21" s="91"/>
      <c r="K21" s="91"/>
    </row>
    <row r="22" spans="1:11" x14ac:dyDescent="0.2">
      <c r="A22" s="108" t="s">
        <v>202</v>
      </c>
      <c r="B22" s="117">
        <f t="shared" si="1"/>
        <v>0.25524659831866564</v>
      </c>
      <c r="C22" s="117">
        <f t="shared" si="1"/>
        <v>0.25070635654297269</v>
      </c>
      <c r="D22" s="117">
        <f t="shared" si="1"/>
        <v>0.33257562693095849</v>
      </c>
      <c r="E22" s="117">
        <f t="shared" si="1"/>
        <v>0.10640512440922753</v>
      </c>
      <c r="F22" s="117">
        <f t="shared" si="1"/>
        <v>5.5066293798175604E-2</v>
      </c>
      <c r="G22" s="126">
        <f t="shared" si="2"/>
        <v>1</v>
      </c>
      <c r="H22" s="91"/>
      <c r="I22" s="91"/>
      <c r="J22" s="91"/>
      <c r="K22" s="91"/>
    </row>
    <row r="23" spans="1:11" x14ac:dyDescent="0.2">
      <c r="A23" s="108" t="s">
        <v>225</v>
      </c>
      <c r="B23" s="117">
        <f t="shared" si="1"/>
        <v>0.94762904845625362</v>
      </c>
      <c r="C23" s="117">
        <f t="shared" si="1"/>
        <v>4.8377687280352848E-2</v>
      </c>
      <c r="D23" s="117">
        <f t="shared" si="1"/>
        <v>3.7080331862138836E-3</v>
      </c>
      <c r="E23" s="117">
        <f t="shared" si="1"/>
        <v>9.2238828582658764E-5</v>
      </c>
      <c r="F23" s="117">
        <f t="shared" si="1"/>
        <v>1.9299224859692078E-4</v>
      </c>
      <c r="G23" s="126">
        <f t="shared" si="2"/>
        <v>1</v>
      </c>
      <c r="H23" s="91"/>
      <c r="I23" s="91"/>
      <c r="J23" s="91"/>
      <c r="K23" s="91"/>
    </row>
    <row r="24" spans="1:11" x14ac:dyDescent="0.2">
      <c r="A24" s="108" t="s">
        <v>252</v>
      </c>
      <c r="B24" s="117">
        <f t="shared" si="1"/>
        <v>0.94152080854565001</v>
      </c>
      <c r="C24" s="117">
        <f t="shared" si="1"/>
        <v>5.0592035005254984E-2</v>
      </c>
      <c r="D24" s="117">
        <f t="shared" si="1"/>
        <v>7.1413612764777085E-3</v>
      </c>
      <c r="E24" s="117">
        <f t="shared" si="1"/>
        <v>4.8172509304720082E-4</v>
      </c>
      <c r="F24" s="117">
        <f t="shared" si="1"/>
        <v>2.6407007957016435E-4</v>
      </c>
      <c r="G24" s="126">
        <f t="shared" si="2"/>
        <v>1</v>
      </c>
      <c r="H24" s="91"/>
      <c r="I24" s="91"/>
      <c r="J24" s="91"/>
      <c r="K24" s="91"/>
    </row>
    <row r="25" spans="1:11" x14ac:dyDescent="0.2">
      <c r="A25" s="108" t="s">
        <v>205</v>
      </c>
      <c r="B25" s="117">
        <f t="shared" si="1"/>
        <v>0.40054507548825491</v>
      </c>
      <c r="C25" s="117">
        <f t="shared" si="1"/>
        <v>0.52844263679114456</v>
      </c>
      <c r="D25" s="117">
        <f t="shared" si="1"/>
        <v>6.9228363793016084E-2</v>
      </c>
      <c r="E25" s="117">
        <f t="shared" si="1"/>
        <v>1.301025566382695E-3</v>
      </c>
      <c r="F25" s="117">
        <f t="shared" si="1"/>
        <v>4.8289836120199897E-4</v>
      </c>
      <c r="G25" s="126">
        <f t="shared" si="2"/>
        <v>1.0000000000000002</v>
      </c>
      <c r="H25" s="91"/>
      <c r="I25" s="91"/>
      <c r="J25" s="91"/>
      <c r="K25" s="91"/>
    </row>
    <row r="26" spans="1:11" x14ac:dyDescent="0.2">
      <c r="A26" s="108" t="s">
        <v>214</v>
      </c>
      <c r="B26" s="117">
        <f t="shared" si="1"/>
        <v>0.85333766745503159</v>
      </c>
      <c r="C26" s="117">
        <f t="shared" si="1"/>
        <v>0.13962039757387734</v>
      </c>
      <c r="D26" s="117">
        <f t="shared" si="1"/>
        <v>6.6701188171098954E-3</v>
      </c>
      <c r="E26" s="117">
        <f t="shared" si="1"/>
        <v>2.1897825921852242E-4</v>
      </c>
      <c r="F26" s="117">
        <f t="shared" si="1"/>
        <v>1.5283789476245284E-4</v>
      </c>
      <c r="G26" s="126">
        <f t="shared" si="2"/>
        <v>0.99999999999999989</v>
      </c>
      <c r="H26" s="91"/>
      <c r="I26" s="91"/>
      <c r="J26" s="91"/>
      <c r="K26" s="91"/>
    </row>
    <row r="27" spans="1:11" x14ac:dyDescent="0.2">
      <c r="A27" s="108" t="s">
        <v>514</v>
      </c>
      <c r="B27" s="117">
        <f t="shared" si="1"/>
        <v>0.8245775227581249</v>
      </c>
      <c r="C27" s="117">
        <f t="shared" si="1"/>
        <v>0.1392965715116295</v>
      </c>
      <c r="D27" s="117">
        <f t="shared" si="1"/>
        <v>3.3231352046047179E-2</v>
      </c>
      <c r="E27" s="117">
        <f t="shared" si="1"/>
        <v>2.2419028082849737E-3</v>
      </c>
      <c r="F27" s="117">
        <f t="shared" si="1"/>
        <v>6.526508759135824E-4</v>
      </c>
      <c r="G27" s="126">
        <f t="shared" si="2"/>
        <v>1</v>
      </c>
      <c r="H27" s="91"/>
      <c r="I27" s="91"/>
      <c r="J27" s="91"/>
      <c r="K27" s="91"/>
    </row>
    <row r="28" spans="1:11" x14ac:dyDescent="0.2">
      <c r="A28" s="108" t="s">
        <v>220</v>
      </c>
      <c r="B28" s="117">
        <f t="shared" si="1"/>
        <v>0.71492239357252663</v>
      </c>
      <c r="C28" s="117">
        <f t="shared" si="1"/>
        <v>0.22246839420447884</v>
      </c>
      <c r="D28" s="117">
        <f t="shared" si="1"/>
        <v>6.0027804869015051E-2</v>
      </c>
      <c r="E28" s="117">
        <f t="shared" si="1"/>
        <v>2.4325625716119749E-3</v>
      </c>
      <c r="F28" s="117">
        <f t="shared" si="1"/>
        <v>1.488447823675683E-4</v>
      </c>
      <c r="G28" s="126">
        <f t="shared" si="2"/>
        <v>1</v>
      </c>
      <c r="H28" s="91"/>
      <c r="I28" s="91"/>
      <c r="J28" s="91"/>
      <c r="K28" s="91"/>
    </row>
    <row r="29" spans="1:11" x14ac:dyDescent="0.2">
      <c r="A29" s="108" t="s">
        <v>221</v>
      </c>
      <c r="B29" s="117">
        <f t="shared" si="1"/>
        <v>0.5310279103016714</v>
      </c>
      <c r="C29" s="117">
        <f t="shared" si="1"/>
        <v>0.2524600438884011</v>
      </c>
      <c r="D29" s="117">
        <f t="shared" si="1"/>
        <v>0.18053172398569067</v>
      </c>
      <c r="E29" s="117">
        <f t="shared" si="1"/>
        <v>2.0888962049828156E-2</v>
      </c>
      <c r="F29" s="117">
        <f t="shared" si="1"/>
        <v>1.5091359774408859E-2</v>
      </c>
      <c r="G29" s="126">
        <f t="shared" si="2"/>
        <v>1.0000000000000002</v>
      </c>
      <c r="H29" s="91"/>
      <c r="I29" s="91"/>
      <c r="J29" s="91"/>
      <c r="K29" s="91"/>
    </row>
    <row r="30" spans="1:11" x14ac:dyDescent="0.2">
      <c r="A30" s="108" t="s">
        <v>222</v>
      </c>
      <c r="B30" s="117">
        <f t="shared" ref="B30:F31" si="3">B16/$G16</f>
        <v>0.35218406810222136</v>
      </c>
      <c r="C30" s="117">
        <f t="shared" si="3"/>
        <v>0.30350656714783159</v>
      </c>
      <c r="D30" s="117">
        <f t="shared" si="3"/>
        <v>0.28413604644777674</v>
      </c>
      <c r="E30" s="117">
        <f t="shared" si="3"/>
        <v>4.1609251036437964E-2</v>
      </c>
      <c r="F30" s="117">
        <f t="shared" si="3"/>
        <v>1.8564067265732311E-2</v>
      </c>
      <c r="G30" s="126">
        <f t="shared" si="2"/>
        <v>0.99999999999999989</v>
      </c>
      <c r="H30" s="91"/>
      <c r="I30" s="91"/>
      <c r="J30" s="91"/>
      <c r="K30" s="91"/>
    </row>
    <row r="31" spans="1:11" x14ac:dyDescent="0.2">
      <c r="A31" s="129" t="s">
        <v>223</v>
      </c>
      <c r="B31" s="162">
        <f t="shared" si="3"/>
        <v>0.56211184411387927</v>
      </c>
      <c r="C31" s="162">
        <f t="shared" si="3"/>
        <v>0.27608195648152056</v>
      </c>
      <c r="D31" s="162">
        <f t="shared" si="3"/>
        <v>0.14445556585707556</v>
      </c>
      <c r="E31" s="162">
        <f t="shared" si="3"/>
        <v>1.2916781463812766E-2</v>
      </c>
      <c r="F31" s="162">
        <f t="shared" si="3"/>
        <v>4.4338520837119795E-3</v>
      </c>
      <c r="G31" s="158">
        <f t="shared" si="2"/>
        <v>1.0000000000000002</v>
      </c>
      <c r="H31" s="91"/>
      <c r="I31" s="91"/>
      <c r="J31" s="91"/>
      <c r="K31" s="91"/>
    </row>
    <row r="32" spans="1:11" x14ac:dyDescent="0.2">
      <c r="A32" s="186"/>
      <c r="B32" s="215"/>
      <c r="C32" s="215"/>
      <c r="D32" s="215"/>
      <c r="E32" s="215"/>
      <c r="F32" s="215"/>
      <c r="G32" s="215"/>
      <c r="H32" s="91"/>
      <c r="I32" s="91"/>
      <c r="J32" s="91"/>
      <c r="K32" s="91"/>
    </row>
    <row r="33" spans="1:16" x14ac:dyDescent="0.2">
      <c r="A33" s="31" t="s">
        <v>262</v>
      </c>
      <c r="B33" s="190"/>
      <c r="C33" s="190"/>
      <c r="D33" s="190"/>
      <c r="E33" s="190"/>
      <c r="F33" s="190"/>
      <c r="G33" s="190"/>
      <c r="H33" s="91"/>
      <c r="I33" s="91"/>
      <c r="J33" s="91"/>
      <c r="K33" s="91"/>
    </row>
    <row r="34" spans="1:16" x14ac:dyDescent="0.2">
      <c r="A34" s="31" t="s">
        <v>493</v>
      </c>
      <c r="B34" s="190"/>
      <c r="C34" s="190"/>
      <c r="D34" s="190"/>
      <c r="E34" s="190"/>
      <c r="F34" s="190"/>
      <c r="G34" s="190"/>
      <c r="H34" s="91"/>
      <c r="I34" s="91"/>
      <c r="J34" s="91"/>
      <c r="K34" s="91"/>
    </row>
    <row r="35" spans="1:16" x14ac:dyDescent="0.2">
      <c r="A35" s="31" t="s">
        <v>104</v>
      </c>
      <c r="B35" s="190"/>
      <c r="C35" s="190"/>
      <c r="D35" s="190"/>
      <c r="E35" s="190"/>
      <c r="F35" s="190"/>
      <c r="G35" s="190"/>
      <c r="H35" s="91"/>
      <c r="I35" s="91"/>
      <c r="J35" s="91"/>
      <c r="K35" s="91"/>
    </row>
    <row r="36" spans="1:16" x14ac:dyDescent="0.2">
      <c r="A36" s="31" t="s">
        <v>366</v>
      </c>
      <c r="B36" s="190"/>
      <c r="C36" s="190"/>
      <c r="D36" s="190"/>
      <c r="E36" s="190"/>
      <c r="F36" s="190"/>
      <c r="G36" s="190"/>
      <c r="H36" s="91"/>
      <c r="I36" s="91"/>
      <c r="J36" s="91"/>
      <c r="K36" s="91"/>
    </row>
    <row r="37" spans="1:16" x14ac:dyDescent="0.2">
      <c r="A37" s="31" t="s">
        <v>365</v>
      </c>
      <c r="B37" s="190"/>
      <c r="C37" s="190"/>
      <c r="D37" s="190"/>
      <c r="E37" s="190"/>
      <c r="F37" s="190"/>
      <c r="G37" s="190"/>
      <c r="H37" s="91"/>
      <c r="I37" s="91"/>
      <c r="J37" s="91"/>
      <c r="K37" s="91"/>
    </row>
    <row r="38" spans="1:16" x14ac:dyDescent="0.2">
      <c r="A38" s="31" t="s">
        <v>364</v>
      </c>
      <c r="B38" s="190"/>
      <c r="C38" s="190"/>
      <c r="D38" s="190"/>
      <c r="E38" s="190"/>
      <c r="F38" s="190"/>
      <c r="G38" s="190"/>
      <c r="H38" s="91"/>
      <c r="I38" s="91"/>
      <c r="J38" s="91"/>
      <c r="K38" s="220"/>
      <c r="L38" s="110"/>
      <c r="M38" s="110"/>
      <c r="N38" s="110"/>
      <c r="O38" s="110"/>
      <c r="P38" s="110"/>
    </row>
    <row r="39" spans="1:16" x14ac:dyDescent="0.2">
      <c r="A39" s="207" t="s">
        <v>572</v>
      </c>
      <c r="B39" s="190"/>
      <c r="C39" s="190"/>
      <c r="D39" s="190"/>
      <c r="E39" s="190"/>
      <c r="F39" s="190"/>
      <c r="G39" s="190"/>
      <c r="H39" s="91"/>
      <c r="I39" s="91"/>
      <c r="J39" s="91"/>
      <c r="K39" s="220"/>
      <c r="L39" s="110"/>
      <c r="M39" s="110"/>
      <c r="N39" s="110"/>
      <c r="O39" s="110"/>
      <c r="P39" s="110"/>
    </row>
    <row r="40" spans="1:16" x14ac:dyDescent="0.2">
      <c r="A40" s="186"/>
      <c r="B40" s="190"/>
      <c r="C40" s="190"/>
      <c r="D40" s="190"/>
      <c r="E40" s="190"/>
      <c r="F40" s="190"/>
      <c r="G40" s="190"/>
      <c r="H40" s="91"/>
      <c r="I40" s="91"/>
      <c r="J40" s="91"/>
      <c r="K40" s="220"/>
      <c r="L40" s="110"/>
      <c r="M40" s="110"/>
      <c r="N40" s="110"/>
      <c r="O40" s="110"/>
      <c r="P40" s="110"/>
    </row>
    <row r="41" spans="1:16" x14ac:dyDescent="0.2">
      <c r="A41" s="186"/>
      <c r="B41" s="190"/>
      <c r="C41" s="190"/>
      <c r="D41" s="190"/>
      <c r="E41" s="190"/>
      <c r="F41" s="190"/>
      <c r="G41" s="190"/>
      <c r="H41" s="91"/>
      <c r="I41" s="91"/>
      <c r="J41" s="91"/>
      <c r="K41" s="220"/>
    </row>
    <row r="42" spans="1:16" x14ac:dyDescent="0.2">
      <c r="A42" s="186"/>
      <c r="B42" s="190"/>
      <c r="C42" s="190"/>
      <c r="D42" s="190"/>
      <c r="E42" s="190"/>
      <c r="F42" s="190"/>
      <c r="G42" s="190"/>
      <c r="H42" s="91"/>
      <c r="I42" s="91"/>
      <c r="J42" s="91"/>
      <c r="K42" s="220"/>
      <c r="L42" s="110"/>
      <c r="M42" s="110"/>
      <c r="N42" s="110"/>
      <c r="O42" s="110"/>
      <c r="P42" s="110"/>
    </row>
    <row r="43" spans="1:16" x14ac:dyDescent="0.2">
      <c r="A43" s="186"/>
      <c r="B43" s="190"/>
      <c r="C43" s="190"/>
      <c r="D43" s="190"/>
      <c r="E43" s="190"/>
      <c r="F43" s="190"/>
      <c r="G43" s="190"/>
      <c r="H43" s="91"/>
      <c r="I43" s="91"/>
      <c r="J43" s="91"/>
      <c r="K43" s="220"/>
      <c r="L43" s="110"/>
      <c r="M43" s="110"/>
      <c r="N43" s="110"/>
      <c r="O43" s="110"/>
      <c r="P43" s="110"/>
    </row>
    <row r="44" spans="1:16" x14ac:dyDescent="0.2">
      <c r="A44" s="186"/>
      <c r="B44" s="190"/>
      <c r="C44" s="190"/>
      <c r="D44" s="190"/>
      <c r="E44" s="190"/>
      <c r="F44" s="190"/>
      <c r="G44" s="190"/>
      <c r="H44" s="91"/>
      <c r="I44" s="91"/>
      <c r="J44" s="91"/>
      <c r="K44" s="220"/>
      <c r="L44" s="110"/>
      <c r="M44" s="110"/>
      <c r="N44" s="110"/>
      <c r="O44" s="110"/>
      <c r="P44" s="110"/>
    </row>
    <row r="45" spans="1:16" x14ac:dyDescent="0.2">
      <c r="A45" s="186"/>
      <c r="B45" s="190"/>
      <c r="C45" s="190"/>
      <c r="D45" s="190"/>
      <c r="E45" s="190"/>
      <c r="F45" s="190"/>
      <c r="G45" s="190"/>
      <c r="H45" s="91"/>
      <c r="I45" s="91"/>
      <c r="J45" s="91"/>
      <c r="K45" s="220"/>
      <c r="L45" s="110"/>
      <c r="M45" s="110"/>
      <c r="N45" s="110"/>
      <c r="O45" s="110"/>
      <c r="P45" s="110"/>
    </row>
    <row r="46" spans="1:16" x14ac:dyDescent="0.2">
      <c r="A46" s="186"/>
      <c r="B46" s="190"/>
      <c r="C46" s="190"/>
      <c r="D46" s="190"/>
      <c r="E46" s="190"/>
      <c r="F46" s="190"/>
      <c r="G46" s="190"/>
      <c r="H46" s="91"/>
      <c r="I46" s="91"/>
      <c r="J46" s="91"/>
      <c r="K46" s="220"/>
      <c r="L46" s="110"/>
      <c r="M46" s="110"/>
      <c r="N46" s="110"/>
      <c r="O46" s="110"/>
      <c r="P46" s="110"/>
    </row>
    <row r="47" spans="1:16" x14ac:dyDescent="0.2">
      <c r="A47" s="186"/>
      <c r="B47" s="190"/>
      <c r="C47" s="190"/>
      <c r="D47" s="190"/>
      <c r="E47" s="190"/>
      <c r="F47" s="190"/>
      <c r="G47" s="190"/>
      <c r="H47" s="91"/>
      <c r="I47" s="91"/>
      <c r="J47" s="91"/>
      <c r="K47" s="220"/>
      <c r="L47" s="110"/>
      <c r="M47" s="110"/>
      <c r="N47" s="110"/>
      <c r="O47" s="110"/>
      <c r="P47" s="110"/>
    </row>
    <row r="48" spans="1:16" x14ac:dyDescent="0.2">
      <c r="K48" s="110"/>
      <c r="L48" s="110"/>
      <c r="M48" s="110"/>
      <c r="N48" s="110"/>
      <c r="O48" s="110"/>
      <c r="P48" s="110"/>
    </row>
    <row r="49" spans="11:16" x14ac:dyDescent="0.2">
      <c r="K49" s="110"/>
      <c r="L49" s="110"/>
      <c r="M49" s="110"/>
      <c r="N49" s="110"/>
      <c r="O49" s="110"/>
      <c r="P49" s="110"/>
    </row>
    <row r="50" spans="11:16" x14ac:dyDescent="0.2">
      <c r="K50" s="110"/>
      <c r="L50" s="110"/>
      <c r="M50" s="110"/>
      <c r="N50" s="110"/>
      <c r="O50" s="110"/>
      <c r="P50" s="110"/>
    </row>
    <row r="51" spans="11:16" x14ac:dyDescent="0.2">
      <c r="K51" s="110"/>
      <c r="L51" s="110"/>
      <c r="M51" s="110"/>
      <c r="N51" s="110"/>
      <c r="O51" s="110"/>
      <c r="P51" s="110"/>
    </row>
    <row r="52" spans="11:16" x14ac:dyDescent="0.2">
      <c r="K52" s="110"/>
      <c r="L52" s="110"/>
      <c r="M52" s="110"/>
      <c r="N52" s="110"/>
      <c r="O52" s="110"/>
      <c r="P52" s="110"/>
    </row>
  </sheetData>
  <mergeCells count="2">
    <mergeCell ref="B18:G18"/>
    <mergeCell ref="B4:G4"/>
  </mergeCells>
  <phoneticPr fontId="2" type="noConversion"/>
  <pageMargins left="0.44" right="0.75" top="0.8" bottom="0.62" header="0.5" footer="0.5"/>
  <pageSetup paperSize="9" scale="9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workbookViewId="0">
      <selection activeCell="A2" sqref="A2"/>
    </sheetView>
  </sheetViews>
  <sheetFormatPr defaultRowHeight="12.75" x14ac:dyDescent="0.2"/>
  <cols>
    <col min="1" max="1" width="35.7109375" style="18" customWidth="1"/>
    <col min="2" max="2" width="12.7109375" customWidth="1"/>
    <col min="3" max="11" width="8.7109375" style="1" customWidth="1"/>
  </cols>
  <sheetData>
    <row r="1" spans="1:12" ht="15.75" x14ac:dyDescent="0.3">
      <c r="A1" s="287" t="s">
        <v>517</v>
      </c>
      <c r="B1" s="26"/>
    </row>
    <row r="2" spans="1:12" x14ac:dyDescent="0.2">
      <c r="A2" s="179"/>
      <c r="B2" s="120"/>
      <c r="C2" s="36"/>
      <c r="D2" s="36"/>
      <c r="E2" s="36"/>
      <c r="F2" s="36"/>
      <c r="G2" s="36"/>
      <c r="H2" s="36"/>
      <c r="I2" s="36"/>
      <c r="J2" s="36"/>
      <c r="K2" s="36"/>
      <c r="L2" s="28"/>
    </row>
    <row r="3" spans="1:12" x14ac:dyDescent="0.2">
      <c r="A3" s="193"/>
      <c r="B3" s="221"/>
      <c r="C3" s="226" t="s">
        <v>112</v>
      </c>
      <c r="D3" s="226" t="s">
        <v>113</v>
      </c>
      <c r="E3" s="226" t="s">
        <v>114</v>
      </c>
      <c r="F3" s="226" t="s">
        <v>131</v>
      </c>
      <c r="G3" s="226" t="s">
        <v>132</v>
      </c>
      <c r="H3" s="226" t="s">
        <v>117</v>
      </c>
      <c r="I3" s="226" t="s">
        <v>134</v>
      </c>
      <c r="J3" s="226" t="s">
        <v>135</v>
      </c>
      <c r="K3" s="226" t="s">
        <v>267</v>
      </c>
    </row>
    <row r="4" spans="1:12" ht="18" customHeight="1" x14ac:dyDescent="0.2">
      <c r="A4" s="94" t="s">
        <v>324</v>
      </c>
      <c r="B4" s="194" t="s">
        <v>449</v>
      </c>
      <c r="C4" s="345" t="s">
        <v>44</v>
      </c>
      <c r="D4" s="345"/>
      <c r="E4" s="345"/>
      <c r="F4" s="345"/>
      <c r="G4" s="345"/>
      <c r="H4" s="345"/>
      <c r="I4" s="345"/>
      <c r="J4" s="345"/>
      <c r="K4" s="345"/>
    </row>
    <row r="5" spans="1:12" x14ac:dyDescent="0.2">
      <c r="A5" s="165" t="s">
        <v>251</v>
      </c>
      <c r="B5" s="29" t="s">
        <v>227</v>
      </c>
      <c r="C5" s="222">
        <v>301.8898695177167</v>
      </c>
      <c r="D5" s="222">
        <v>1446.4584660641344</v>
      </c>
      <c r="E5" s="222">
        <v>816.0222427962882</v>
      </c>
      <c r="F5" s="222">
        <v>246.61937737563764</v>
      </c>
      <c r="G5" s="222">
        <v>142.87960442604501</v>
      </c>
      <c r="H5" s="222">
        <v>166.58805673790633</v>
      </c>
      <c r="I5" s="222">
        <v>5.259680217904644</v>
      </c>
      <c r="J5" s="222">
        <v>510.87552428908805</v>
      </c>
      <c r="K5" s="222">
        <v>671.75041693818969</v>
      </c>
    </row>
    <row r="6" spans="1:12" x14ac:dyDescent="0.2">
      <c r="A6" s="165" t="s">
        <v>200</v>
      </c>
      <c r="B6" s="29" t="s">
        <v>227</v>
      </c>
      <c r="C6" s="222">
        <v>422.02478798412795</v>
      </c>
      <c r="D6" s="222">
        <v>692.37849670616845</v>
      </c>
      <c r="E6" s="222">
        <v>151.8210516030355</v>
      </c>
      <c r="F6" s="222">
        <v>509.61829638278147</v>
      </c>
      <c r="G6" s="222">
        <v>563.36686155703183</v>
      </c>
      <c r="H6" s="222">
        <v>510.27559475832931</v>
      </c>
      <c r="I6" s="222">
        <v>417.16778024491009</v>
      </c>
      <c r="J6" s="222">
        <v>28.848343992291216</v>
      </c>
      <c r="K6" s="222">
        <v>444.00100407624558</v>
      </c>
    </row>
    <row r="7" spans="1:12" x14ac:dyDescent="0.2">
      <c r="A7" s="165" t="s">
        <v>108</v>
      </c>
      <c r="B7" s="29" t="s">
        <v>227</v>
      </c>
      <c r="C7" s="222">
        <v>784.65835934137635</v>
      </c>
      <c r="D7" s="222">
        <v>643.56323628431755</v>
      </c>
      <c r="E7" s="222">
        <v>233.33872107277759</v>
      </c>
      <c r="F7" s="222">
        <v>1233.6420905835516</v>
      </c>
      <c r="G7" s="222">
        <v>239.24794879383379</v>
      </c>
      <c r="H7" s="222">
        <v>1174.6901513163302</v>
      </c>
      <c r="I7" s="222">
        <v>1101.6775936397962</v>
      </c>
      <c r="J7" s="222">
        <v>1847.3933194650526</v>
      </c>
      <c r="K7" s="222">
        <v>635.05879996692511</v>
      </c>
    </row>
    <row r="8" spans="1:12" x14ac:dyDescent="0.2">
      <c r="A8" s="165" t="s">
        <v>202</v>
      </c>
      <c r="B8" s="29" t="s">
        <v>227</v>
      </c>
      <c r="C8" s="222">
        <v>5575.788972136962</v>
      </c>
      <c r="D8" s="222">
        <v>7594.5130646290772</v>
      </c>
      <c r="E8" s="222">
        <v>6739.8063684385961</v>
      </c>
      <c r="F8" s="222">
        <v>6592.407739899304</v>
      </c>
      <c r="G8" s="222">
        <v>8797.9612215975085</v>
      </c>
      <c r="H8" s="222">
        <v>5135.8506230258708</v>
      </c>
      <c r="I8" s="222">
        <v>3018.5304785582407</v>
      </c>
      <c r="J8" s="222">
        <v>5097.9954094556233</v>
      </c>
      <c r="K8" s="222">
        <v>6710.4322670849033</v>
      </c>
    </row>
    <row r="9" spans="1:12" x14ac:dyDescent="0.2">
      <c r="A9" s="165" t="s">
        <v>252</v>
      </c>
      <c r="B9" s="29" t="s">
        <v>227</v>
      </c>
      <c r="C9" s="222">
        <v>230.12534277344128</v>
      </c>
      <c r="D9" s="222">
        <v>21.482482192225813</v>
      </c>
      <c r="E9" s="222">
        <v>242.47149551620612</v>
      </c>
      <c r="F9" s="222">
        <v>1022.478498772907</v>
      </c>
      <c r="G9" s="222">
        <v>335.43918983295265</v>
      </c>
      <c r="H9" s="222">
        <v>198.24235957854171</v>
      </c>
      <c r="I9" s="222">
        <v>961.31926943432484</v>
      </c>
      <c r="J9" s="222">
        <v>285.45203231436921</v>
      </c>
      <c r="K9" s="222">
        <v>264.94711800581064</v>
      </c>
    </row>
    <row r="10" spans="1:12" x14ac:dyDescent="0.2">
      <c r="A10" s="165" t="s">
        <v>205</v>
      </c>
      <c r="B10" s="29" t="s">
        <v>227</v>
      </c>
      <c r="C10" s="222">
        <v>3588.2111280358631</v>
      </c>
      <c r="D10" s="222">
        <v>5538.0245944053449</v>
      </c>
      <c r="E10" s="222">
        <v>3646.2936405621267</v>
      </c>
      <c r="F10" s="222">
        <v>4069.3838753433038</v>
      </c>
      <c r="G10" s="222">
        <v>4032.7564916620695</v>
      </c>
      <c r="H10" s="222">
        <v>4348.797077606856</v>
      </c>
      <c r="I10" s="222">
        <v>4750.8437276198247</v>
      </c>
      <c r="J10" s="222">
        <v>4535.5859496918656</v>
      </c>
      <c r="K10" s="222">
        <v>4201.6095720031999</v>
      </c>
    </row>
    <row r="11" spans="1:12" x14ac:dyDescent="0.2">
      <c r="A11" s="165" t="s">
        <v>206</v>
      </c>
      <c r="B11" s="223" t="s">
        <v>228</v>
      </c>
      <c r="C11" s="222">
        <v>53.722929250523492</v>
      </c>
      <c r="D11" s="222">
        <v>0</v>
      </c>
      <c r="E11" s="222">
        <v>0.27825410675425871</v>
      </c>
      <c r="F11" s="222">
        <v>14.286664990868804</v>
      </c>
      <c r="G11" s="222">
        <v>1.5460674110147428</v>
      </c>
      <c r="H11" s="222">
        <v>9.7569330386712121</v>
      </c>
      <c r="I11" s="222">
        <v>0</v>
      </c>
      <c r="J11" s="222">
        <v>141.24362432858933</v>
      </c>
      <c r="K11" s="222">
        <v>19.510304279887272</v>
      </c>
    </row>
    <row r="12" spans="1:12" x14ac:dyDescent="0.2">
      <c r="A12" s="165" t="s">
        <v>256</v>
      </c>
      <c r="B12" s="223" t="s">
        <v>230</v>
      </c>
      <c r="C12" s="222">
        <v>10.895875243944705</v>
      </c>
      <c r="D12" s="222">
        <v>0</v>
      </c>
      <c r="E12" s="222">
        <v>16.699560715834558</v>
      </c>
      <c r="F12" s="222">
        <v>297.27049997062318</v>
      </c>
      <c r="G12" s="222">
        <v>23.674456474185952</v>
      </c>
      <c r="H12" s="222">
        <v>4.9041877666987546</v>
      </c>
      <c r="I12" s="222">
        <v>0</v>
      </c>
      <c r="J12" s="222">
        <v>30.613889329710759</v>
      </c>
      <c r="K12" s="222">
        <v>35.082504395120786</v>
      </c>
    </row>
    <row r="13" spans="1:12" x14ac:dyDescent="0.2">
      <c r="A13" s="165" t="s">
        <v>214</v>
      </c>
      <c r="B13" s="223" t="s">
        <v>227</v>
      </c>
      <c r="C13" s="5">
        <v>714.78832694192158</v>
      </c>
      <c r="D13" s="5">
        <v>595.73906614581074</v>
      </c>
      <c r="E13" s="5">
        <v>692.37172404915486</v>
      </c>
      <c r="F13" s="5">
        <v>532.78649525772596</v>
      </c>
      <c r="G13" s="5">
        <v>1005.5086347630363</v>
      </c>
      <c r="H13" s="5">
        <v>533.87056692055626</v>
      </c>
      <c r="I13" s="5">
        <v>183.78825439621542</v>
      </c>
      <c r="J13" s="5">
        <v>946.49884387929455</v>
      </c>
      <c r="K13" s="5">
        <v>690.34729428153571</v>
      </c>
    </row>
    <row r="14" spans="1:12" x14ac:dyDescent="0.2">
      <c r="A14" s="165" t="s">
        <v>215</v>
      </c>
      <c r="B14" s="223" t="s">
        <v>229</v>
      </c>
      <c r="C14" s="5">
        <v>23633.496158324524</v>
      </c>
      <c r="D14" s="222">
        <v>0</v>
      </c>
      <c r="E14" s="5">
        <v>13696.918412125478</v>
      </c>
      <c r="F14" s="5">
        <v>5859.3382650627291</v>
      </c>
      <c r="G14" s="5">
        <v>2483.9224330311781</v>
      </c>
      <c r="H14" s="5">
        <v>2158.734287953373</v>
      </c>
      <c r="I14" s="222">
        <v>0</v>
      </c>
      <c r="J14" s="5">
        <v>41767.072200985836</v>
      </c>
      <c r="K14" s="5">
        <v>11477.002284788905</v>
      </c>
    </row>
    <row r="15" spans="1:12" x14ac:dyDescent="0.2">
      <c r="A15" s="165" t="s">
        <v>216</v>
      </c>
      <c r="B15" s="223" t="s">
        <v>230</v>
      </c>
      <c r="C15" s="5">
        <v>494.59641584150296</v>
      </c>
      <c r="D15" s="5">
        <v>361.51018337485488</v>
      </c>
      <c r="E15" s="5">
        <v>861.11450759079821</v>
      </c>
      <c r="F15" s="5">
        <v>1398.3285871990679</v>
      </c>
      <c r="G15" s="5">
        <v>455.31445942295295</v>
      </c>
      <c r="H15" s="5">
        <v>811.60878074654147</v>
      </c>
      <c r="I15" s="5">
        <v>2191.8590255575295</v>
      </c>
      <c r="J15" s="5">
        <v>132.41589780805251</v>
      </c>
      <c r="K15" s="5">
        <v>633.37858808211956</v>
      </c>
    </row>
    <row r="16" spans="1:12" x14ac:dyDescent="0.2">
      <c r="A16" s="165" t="s">
        <v>217</v>
      </c>
      <c r="B16" s="223" t="s">
        <v>230</v>
      </c>
      <c r="C16" s="222">
        <v>5266.8546909248889</v>
      </c>
      <c r="D16" s="222">
        <v>5829.6076700107515</v>
      </c>
      <c r="E16" s="222">
        <v>4386.0375866101886</v>
      </c>
      <c r="F16" s="222">
        <v>6643.9323598262226</v>
      </c>
      <c r="G16" s="222">
        <v>3985.4937368670367</v>
      </c>
      <c r="H16" s="222">
        <v>4636.2407809822307</v>
      </c>
      <c r="I16" s="222">
        <v>18795.692678432715</v>
      </c>
      <c r="J16" s="222">
        <v>2288.8795819519178</v>
      </c>
      <c r="K16" s="222">
        <v>5211.3343502412363</v>
      </c>
    </row>
    <row r="17" spans="1:11" x14ac:dyDescent="0.2">
      <c r="A17" s="165" t="s">
        <v>253</v>
      </c>
      <c r="B17" s="29" t="s">
        <v>227</v>
      </c>
      <c r="C17" s="222">
        <v>982.67691971295767</v>
      </c>
      <c r="D17" s="222">
        <v>2657.7583904463504</v>
      </c>
      <c r="E17" s="222">
        <v>1352.3171375251891</v>
      </c>
      <c r="F17" s="222">
        <v>1441.4113534471137</v>
      </c>
      <c r="G17" s="222">
        <v>771.42541258788117</v>
      </c>
      <c r="H17" s="222">
        <v>1740.2664632292974</v>
      </c>
      <c r="I17" s="222">
        <v>30.581283552674144</v>
      </c>
      <c r="J17" s="222">
        <v>791.73047627773178</v>
      </c>
      <c r="K17" s="222">
        <v>1500.7573917842319</v>
      </c>
    </row>
    <row r="18" spans="1:11" x14ac:dyDescent="0.2">
      <c r="A18" s="165" t="s">
        <v>220</v>
      </c>
      <c r="B18" s="29" t="s">
        <v>227</v>
      </c>
      <c r="C18" s="222">
        <v>148.45777757360241</v>
      </c>
      <c r="D18" s="222">
        <v>0</v>
      </c>
      <c r="E18" s="222">
        <v>13.205206747785056</v>
      </c>
      <c r="F18" s="222">
        <v>57.691863029837194</v>
      </c>
      <c r="G18" s="222">
        <v>36.263178679808142</v>
      </c>
      <c r="H18" s="222">
        <v>3.2237318186691111</v>
      </c>
      <c r="I18" s="222">
        <v>248.40718301303019</v>
      </c>
      <c r="J18" s="222">
        <v>0</v>
      </c>
      <c r="K18" s="222">
        <v>56.758864718739126</v>
      </c>
    </row>
    <row r="19" spans="1:11" x14ac:dyDescent="0.2">
      <c r="A19" s="165" t="s">
        <v>221</v>
      </c>
      <c r="B19" s="29" t="s">
        <v>227</v>
      </c>
      <c r="C19" s="222">
        <v>3079.1155829043837</v>
      </c>
      <c r="D19" s="222">
        <v>2788.2853047524404</v>
      </c>
      <c r="E19" s="222">
        <v>1187.3146065063816</v>
      </c>
      <c r="F19" s="222">
        <v>2376.8332351556483</v>
      </c>
      <c r="G19" s="222">
        <v>1564.1272016996741</v>
      </c>
      <c r="H19" s="222">
        <v>3519.2005588181346</v>
      </c>
      <c r="I19" s="222">
        <v>1605.479817896947</v>
      </c>
      <c r="J19" s="222">
        <v>2919.1126312004612</v>
      </c>
      <c r="K19" s="222">
        <v>2361.1482323351688</v>
      </c>
    </row>
    <row r="20" spans="1:11" x14ac:dyDescent="0.2">
      <c r="A20" s="165" t="s">
        <v>222</v>
      </c>
      <c r="B20" s="29" t="s">
        <v>227</v>
      </c>
      <c r="C20" s="222">
        <v>1486.1835369751223</v>
      </c>
      <c r="D20" s="222">
        <v>949.49663488260978</v>
      </c>
      <c r="E20" s="222">
        <v>1367.5262046617977</v>
      </c>
      <c r="F20" s="222">
        <v>2143.4570157670273</v>
      </c>
      <c r="G20" s="222">
        <v>864.289975501188</v>
      </c>
      <c r="H20" s="222">
        <v>981.0947660534473</v>
      </c>
      <c r="I20" s="222">
        <v>1408.8429157355874</v>
      </c>
      <c r="J20" s="222">
        <v>1269.4270736531967</v>
      </c>
      <c r="K20" s="222">
        <v>1302.559559515933</v>
      </c>
    </row>
    <row r="21" spans="1:11" x14ac:dyDescent="0.2">
      <c r="A21" s="165" t="s">
        <v>223</v>
      </c>
      <c r="B21" s="29" t="s">
        <v>227</v>
      </c>
      <c r="C21" s="222">
        <v>3067.7097814844105</v>
      </c>
      <c r="D21" s="222">
        <v>1573.160265596337</v>
      </c>
      <c r="E21" s="222">
        <v>2130.8872390525344</v>
      </c>
      <c r="F21" s="222">
        <v>3851.4843877403196</v>
      </c>
      <c r="G21" s="222">
        <v>2572.1152879464057</v>
      </c>
      <c r="H21" s="222">
        <v>1835.1779284162496</v>
      </c>
      <c r="I21" s="222">
        <v>3055.423378522677</v>
      </c>
      <c r="J21" s="222">
        <v>2500.9448915314088</v>
      </c>
      <c r="K21" s="222">
        <v>2463.8213628950207</v>
      </c>
    </row>
    <row r="22" spans="1:11" x14ac:dyDescent="0.2">
      <c r="A22" s="227" t="s">
        <v>224</v>
      </c>
      <c r="B22" s="228" t="s">
        <v>231</v>
      </c>
      <c r="C22" s="229">
        <v>3692.1364689374695</v>
      </c>
      <c r="D22" s="229">
        <v>0</v>
      </c>
      <c r="E22" s="229">
        <v>3430.9228011164405</v>
      </c>
      <c r="F22" s="229">
        <v>2896.8572891509498</v>
      </c>
      <c r="G22" s="229">
        <v>4565.0488334103356</v>
      </c>
      <c r="H22" s="229">
        <v>3908.7062407835028</v>
      </c>
      <c r="I22" s="229">
        <v>5853.6483934881571</v>
      </c>
      <c r="J22" s="229">
        <v>3815.1102169804872</v>
      </c>
      <c r="K22" s="229">
        <v>2787.4178922227275</v>
      </c>
    </row>
    <row r="23" spans="1:11" x14ac:dyDescent="0.2">
      <c r="A23" s="165"/>
      <c r="B23" s="223"/>
      <c r="C23" s="222"/>
      <c r="D23" s="222"/>
      <c r="E23" s="222"/>
      <c r="F23" s="222"/>
      <c r="G23" s="222"/>
      <c r="H23" s="222"/>
      <c r="I23" s="222"/>
      <c r="J23" s="222"/>
      <c r="K23" s="222"/>
    </row>
    <row r="24" spans="1:11" x14ac:dyDescent="0.2">
      <c r="A24" s="31" t="s">
        <v>262</v>
      </c>
      <c r="B24" s="53"/>
      <c r="C24" s="36"/>
      <c r="D24" s="36"/>
      <c r="E24" s="36"/>
      <c r="F24" s="36"/>
      <c r="G24" s="36"/>
      <c r="H24" s="36"/>
      <c r="I24" s="36"/>
      <c r="J24" s="36"/>
      <c r="K24" s="36"/>
    </row>
    <row r="25" spans="1:11" x14ac:dyDescent="0.2">
      <c r="A25" s="31" t="s">
        <v>493</v>
      </c>
      <c r="B25" s="53"/>
      <c r="C25" s="36"/>
      <c r="D25" s="36"/>
      <c r="E25" s="36"/>
      <c r="F25" s="36"/>
      <c r="G25" s="36"/>
      <c r="H25" s="36"/>
      <c r="I25" s="36"/>
      <c r="J25" s="36"/>
      <c r="K25" s="36"/>
    </row>
    <row r="26" spans="1:11" x14ac:dyDescent="0.2">
      <c r="A26" s="31" t="s">
        <v>305</v>
      </c>
      <c r="B26" s="53"/>
      <c r="C26" s="36"/>
      <c r="D26" s="36"/>
      <c r="E26" s="36"/>
      <c r="F26" s="36"/>
      <c r="G26" s="36"/>
      <c r="H26" s="36"/>
      <c r="I26" s="36"/>
      <c r="J26" s="36"/>
      <c r="K26" s="36"/>
    </row>
    <row r="27" spans="1:11" x14ac:dyDescent="0.2">
      <c r="A27" s="31" t="s">
        <v>483</v>
      </c>
      <c r="B27" s="53"/>
      <c r="C27" s="36"/>
      <c r="D27" s="36"/>
      <c r="E27" s="36"/>
      <c r="F27" s="36"/>
      <c r="G27" s="36"/>
      <c r="H27" s="36"/>
      <c r="I27" s="36"/>
      <c r="J27" s="36"/>
      <c r="K27" s="36"/>
    </row>
    <row r="28" spans="1:11" x14ac:dyDescent="0.2">
      <c r="A28" s="31" t="s">
        <v>11</v>
      </c>
      <c r="B28" s="53"/>
      <c r="C28" s="36"/>
      <c r="D28" s="36"/>
      <c r="E28" s="36"/>
      <c r="F28" s="36"/>
      <c r="G28" s="36"/>
      <c r="H28" s="36"/>
      <c r="I28" s="36"/>
      <c r="J28" s="36"/>
      <c r="K28" s="36"/>
    </row>
    <row r="29" spans="1:11" x14ac:dyDescent="0.2">
      <c r="A29" s="31" t="s">
        <v>12</v>
      </c>
      <c r="B29" s="53"/>
      <c r="C29" s="36"/>
      <c r="D29" s="36"/>
      <c r="E29" s="36"/>
      <c r="F29" s="36"/>
      <c r="G29" s="36"/>
      <c r="H29" s="36"/>
      <c r="I29" s="36"/>
      <c r="J29" s="36"/>
      <c r="K29" s="36"/>
    </row>
    <row r="30" spans="1:11" x14ac:dyDescent="0.2">
      <c r="A30" s="31" t="s">
        <v>326</v>
      </c>
      <c r="B30" s="53"/>
      <c r="C30" s="36"/>
      <c r="D30" s="36"/>
      <c r="E30" s="36"/>
      <c r="F30" s="36"/>
      <c r="G30" s="36"/>
      <c r="H30" s="36"/>
      <c r="I30" s="36"/>
      <c r="J30" s="36"/>
      <c r="K30" s="36"/>
    </row>
    <row r="31" spans="1:11" x14ac:dyDescent="0.2">
      <c r="A31" s="31" t="s">
        <v>337</v>
      </c>
      <c r="B31" s="53"/>
      <c r="C31" s="36"/>
      <c r="D31" s="36"/>
      <c r="E31" s="36"/>
      <c r="F31" s="36"/>
      <c r="G31" s="36"/>
      <c r="H31" s="36"/>
      <c r="I31" s="36"/>
      <c r="J31" s="36"/>
      <c r="K31" s="36"/>
    </row>
    <row r="32" spans="1:11" x14ac:dyDescent="0.2">
      <c r="A32" s="31" t="s">
        <v>327</v>
      </c>
      <c r="B32" s="53"/>
      <c r="C32" s="36"/>
      <c r="D32" s="36"/>
      <c r="E32" s="36"/>
      <c r="F32" s="36"/>
      <c r="G32" s="36"/>
      <c r="H32" s="36"/>
      <c r="I32" s="36"/>
      <c r="J32" s="36"/>
      <c r="K32" s="36"/>
    </row>
    <row r="33" spans="1:11" x14ac:dyDescent="0.2">
      <c r="A33" s="224"/>
      <c r="B33" s="53"/>
      <c r="C33" s="36"/>
      <c r="D33" s="36"/>
      <c r="E33" s="36"/>
      <c r="F33" s="36"/>
      <c r="G33" s="36"/>
      <c r="H33" s="36"/>
      <c r="I33" s="36"/>
      <c r="J33" s="36"/>
      <c r="K33" s="36"/>
    </row>
    <row r="34" spans="1:11" x14ac:dyDescent="0.2">
      <c r="A34" s="167" t="s">
        <v>7</v>
      </c>
      <c r="B34" s="53"/>
      <c r="C34" s="36"/>
      <c r="D34" s="36"/>
      <c r="E34" s="36"/>
      <c r="F34" s="36"/>
      <c r="G34" s="36"/>
      <c r="H34" s="36"/>
      <c r="I34" s="36"/>
      <c r="J34" s="36"/>
      <c r="K34" s="36"/>
    </row>
    <row r="35" spans="1:11" x14ac:dyDescent="0.2">
      <c r="A35" s="225"/>
      <c r="B35" s="53"/>
      <c r="C35" s="36"/>
      <c r="D35" s="36"/>
      <c r="E35" s="36"/>
      <c r="F35" s="36"/>
      <c r="G35" s="36"/>
      <c r="H35" s="36"/>
      <c r="I35" s="36"/>
      <c r="J35" s="36"/>
      <c r="K35" s="36"/>
    </row>
    <row r="36" spans="1:11" x14ac:dyDescent="0.2">
      <c r="A36" s="64"/>
    </row>
    <row r="37" spans="1:11" x14ac:dyDescent="0.2">
      <c r="A37" s="64"/>
    </row>
    <row r="38" spans="1:11" x14ac:dyDescent="0.2">
      <c r="A38" s="64"/>
    </row>
    <row r="39" spans="1:11" x14ac:dyDescent="0.2">
      <c r="A39" s="64"/>
    </row>
    <row r="40" spans="1:11" x14ac:dyDescent="0.2">
      <c r="A40" s="64"/>
    </row>
    <row r="41" spans="1:11" x14ac:dyDescent="0.2">
      <c r="A41" s="64"/>
    </row>
    <row r="42" spans="1:11" x14ac:dyDescent="0.2">
      <c r="A42" s="64"/>
    </row>
    <row r="43" spans="1:11" x14ac:dyDescent="0.2">
      <c r="A43" s="64"/>
    </row>
    <row r="44" spans="1:11" x14ac:dyDescent="0.2">
      <c r="A44" s="64"/>
    </row>
    <row r="45" spans="1:11" x14ac:dyDescent="0.2">
      <c r="A45" s="64"/>
    </row>
    <row r="46" spans="1:11" x14ac:dyDescent="0.2">
      <c r="A46" s="64"/>
    </row>
    <row r="47" spans="1:11" x14ac:dyDescent="0.2">
      <c r="A47" s="64"/>
    </row>
    <row r="48" spans="1:11" x14ac:dyDescent="0.2">
      <c r="A48" s="64"/>
    </row>
    <row r="49" spans="1:11" x14ac:dyDescent="0.2">
      <c r="A49" s="64"/>
    </row>
    <row r="50" spans="1:11" x14ac:dyDescent="0.2">
      <c r="A50" s="64"/>
    </row>
    <row r="51" spans="1:11" x14ac:dyDescent="0.2">
      <c r="A51" s="64"/>
    </row>
    <row r="52" spans="1:11" x14ac:dyDescent="0.2">
      <c r="B52" s="113"/>
      <c r="C52" s="113"/>
      <c r="D52" s="113"/>
      <c r="E52" s="113"/>
      <c r="F52" s="113"/>
      <c r="G52" s="113"/>
      <c r="H52" s="113"/>
      <c r="I52" s="113"/>
      <c r="J52" s="113"/>
      <c r="K52" s="114"/>
    </row>
  </sheetData>
  <mergeCells count="1">
    <mergeCell ref="C4:K4"/>
  </mergeCells>
  <phoneticPr fontId="2" type="noConversion"/>
  <pageMargins left="0.45" right="0.42" top="1" bottom="1" header="0.5" footer="0.5"/>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6"/>
  <sheetViews>
    <sheetView workbookViewId="0">
      <selection activeCell="A2" sqref="A2"/>
    </sheetView>
  </sheetViews>
  <sheetFormatPr defaultRowHeight="12.75" x14ac:dyDescent="0.2"/>
  <cols>
    <col min="1" max="1" width="35.7109375" style="12" customWidth="1"/>
    <col min="2" max="2" width="12.7109375" style="12" customWidth="1"/>
    <col min="3" max="11" width="8.7109375" style="13" customWidth="1"/>
    <col min="12" max="12" width="8.85546875" style="11" bestFit="1" customWidth="1"/>
    <col min="13" max="13" width="12.7109375" style="11" bestFit="1" customWidth="1"/>
    <col min="14" max="14" width="7.5703125" style="11" bestFit="1" customWidth="1"/>
    <col min="15" max="15" width="11.7109375" style="11" bestFit="1" customWidth="1"/>
    <col min="16" max="16" width="8.85546875" style="11" bestFit="1" customWidth="1"/>
    <col min="17" max="17" width="10.85546875" style="11" bestFit="1" customWidth="1"/>
    <col min="18" max="18" width="13.140625" style="11" bestFit="1" customWidth="1"/>
    <col min="19" max="19" width="7.5703125" style="11" bestFit="1" customWidth="1"/>
    <col min="20" max="20" width="8.85546875" style="11" bestFit="1" customWidth="1"/>
    <col min="21" max="21" width="10.85546875" style="11" bestFit="1" customWidth="1"/>
    <col min="22" max="22" width="12.7109375" style="11" bestFit="1" customWidth="1"/>
    <col min="23" max="23" width="7.5703125" style="11" bestFit="1" customWidth="1"/>
    <col min="24" max="24" width="11.7109375" style="11" bestFit="1" customWidth="1"/>
    <col min="25" max="25" width="8.85546875" style="11" bestFit="1" customWidth="1"/>
    <col min="26" max="26" width="12.7109375" style="11" bestFit="1" customWidth="1"/>
    <col min="27" max="27" width="13.140625" style="11" bestFit="1" customWidth="1"/>
    <col min="28" max="28" width="11.7109375" style="11" bestFit="1" customWidth="1"/>
    <col min="29" max="29" width="8.85546875" style="11" bestFit="1" customWidth="1"/>
    <col min="30" max="30" width="10.85546875" style="11" bestFit="1" customWidth="1"/>
    <col min="31" max="31" width="12.7109375" style="11" bestFit="1" customWidth="1"/>
    <col min="32" max="32" width="7.5703125" style="11" bestFit="1" customWidth="1"/>
    <col min="33" max="33" width="8.85546875" style="11" bestFit="1" customWidth="1"/>
    <col min="34" max="34" width="10.85546875" style="11" bestFit="1" customWidth="1"/>
    <col min="35" max="35" width="12.7109375" style="11" bestFit="1" customWidth="1"/>
    <col min="36" max="36" width="13.140625" style="11" bestFit="1" customWidth="1"/>
    <col min="37" max="37" width="7.5703125" style="11" bestFit="1" customWidth="1"/>
    <col min="38" max="16384" width="9.140625" style="11"/>
  </cols>
  <sheetData>
    <row r="1" spans="1:46" s="19" customFormat="1" ht="30" customHeight="1" x14ac:dyDescent="0.2">
      <c r="A1" s="346" t="s">
        <v>516</v>
      </c>
      <c r="B1" s="346"/>
      <c r="C1" s="346"/>
      <c r="D1" s="346"/>
      <c r="E1" s="346"/>
      <c r="F1" s="346"/>
      <c r="G1" s="346"/>
      <c r="H1" s="346"/>
      <c r="I1" s="346"/>
      <c r="J1" s="346"/>
      <c r="K1" s="346"/>
    </row>
    <row r="2" spans="1:46" x14ac:dyDescent="0.2">
      <c r="A2" s="186"/>
      <c r="B2" s="186"/>
      <c r="C2" s="190"/>
      <c r="D2" s="190"/>
      <c r="E2" s="190"/>
      <c r="F2" s="190"/>
      <c r="G2" s="190"/>
      <c r="H2" s="190"/>
      <c r="I2" s="190"/>
      <c r="J2" s="190"/>
      <c r="K2" s="190"/>
      <c r="L2" s="91"/>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row>
    <row r="3" spans="1:46" x14ac:dyDescent="0.2">
      <c r="A3" s="193"/>
      <c r="B3" s="193"/>
      <c r="C3" s="83" t="s">
        <v>112</v>
      </c>
      <c r="D3" s="83" t="s">
        <v>113</v>
      </c>
      <c r="E3" s="83" t="s">
        <v>114</v>
      </c>
      <c r="F3" s="83" t="s">
        <v>131</v>
      </c>
      <c r="G3" s="83" t="s">
        <v>132</v>
      </c>
      <c r="H3" s="83" t="s">
        <v>117</v>
      </c>
      <c r="I3" s="83" t="s">
        <v>134</v>
      </c>
      <c r="J3" s="83" t="s">
        <v>135</v>
      </c>
      <c r="K3" s="83" t="s">
        <v>267</v>
      </c>
      <c r="L3" s="221"/>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row>
    <row r="4" spans="1:46" s="92" customFormat="1" ht="18" customHeight="1" x14ac:dyDescent="0.2">
      <c r="A4" s="94" t="s">
        <v>226</v>
      </c>
      <c r="B4" s="194" t="s">
        <v>449</v>
      </c>
      <c r="C4" s="336" t="s">
        <v>427</v>
      </c>
      <c r="D4" s="336"/>
      <c r="E4" s="336"/>
      <c r="F4" s="336"/>
      <c r="G4" s="336"/>
      <c r="H4" s="336"/>
      <c r="I4" s="336"/>
      <c r="J4" s="336"/>
      <c r="K4" s="336"/>
      <c r="L4" s="231"/>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row>
    <row r="5" spans="1:46" x14ac:dyDescent="0.2">
      <c r="A5" s="165" t="s">
        <v>251</v>
      </c>
      <c r="B5" s="30" t="s">
        <v>227</v>
      </c>
      <c r="C5" s="97">
        <v>322.83633136702127</v>
      </c>
      <c r="D5" s="97">
        <v>1370.241495845685</v>
      </c>
      <c r="E5" s="97">
        <v>914.02320653442769</v>
      </c>
      <c r="F5" s="97">
        <v>169.59657790777774</v>
      </c>
      <c r="G5" s="97">
        <v>152.98728645492588</v>
      </c>
      <c r="H5" s="97" t="s">
        <v>233</v>
      </c>
      <c r="I5" s="97" t="s">
        <v>233</v>
      </c>
      <c r="J5" s="97">
        <v>511.9397749822308</v>
      </c>
      <c r="K5" s="74">
        <v>691.88984220471548</v>
      </c>
      <c r="L5" s="232"/>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row>
    <row r="6" spans="1:46" x14ac:dyDescent="0.2">
      <c r="A6" s="165" t="s">
        <v>200</v>
      </c>
      <c r="B6" s="30" t="s">
        <v>227</v>
      </c>
      <c r="C6" s="97">
        <v>420.70557175497692</v>
      </c>
      <c r="D6" s="97">
        <v>656.29600166156695</v>
      </c>
      <c r="E6" s="97">
        <v>141.13360873479121</v>
      </c>
      <c r="F6" s="97">
        <v>508.47736711851246</v>
      </c>
      <c r="G6" s="97">
        <v>548.54120977412515</v>
      </c>
      <c r="H6" s="97" t="s">
        <v>233</v>
      </c>
      <c r="I6" s="97" t="s">
        <v>233</v>
      </c>
      <c r="J6" s="97">
        <v>28.908440568913356</v>
      </c>
      <c r="K6" s="74">
        <v>439.34820351692349</v>
      </c>
      <c r="L6" s="232"/>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x14ac:dyDescent="0.2">
      <c r="A7" s="165" t="s">
        <v>108</v>
      </c>
      <c r="B7" s="30" t="s">
        <v>227</v>
      </c>
      <c r="C7" s="97">
        <v>662.35634182289118</v>
      </c>
      <c r="D7" s="97">
        <v>448.86341883556412</v>
      </c>
      <c r="E7" s="97">
        <v>232.03081481483295</v>
      </c>
      <c r="F7" s="97">
        <v>1329.8659492493016</v>
      </c>
      <c r="G7" s="97">
        <v>165.52480792917848</v>
      </c>
      <c r="H7" s="97" t="s">
        <v>233</v>
      </c>
      <c r="I7" s="97" t="s">
        <v>233</v>
      </c>
      <c r="J7" s="97">
        <v>1851.2417904276886</v>
      </c>
      <c r="K7" s="74">
        <v>550.58860528995399</v>
      </c>
      <c r="L7" s="232"/>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x14ac:dyDescent="0.2">
      <c r="A8" s="165" t="s">
        <v>202</v>
      </c>
      <c r="B8" s="30" t="s">
        <v>227</v>
      </c>
      <c r="C8" s="97">
        <v>5916.1932581620504</v>
      </c>
      <c r="D8" s="97">
        <v>6166.0745417864227</v>
      </c>
      <c r="E8" s="97">
        <v>6930.8557589669563</v>
      </c>
      <c r="F8" s="97">
        <v>5880.9492596905066</v>
      </c>
      <c r="G8" s="97">
        <v>8364.4041001562218</v>
      </c>
      <c r="H8" s="97" t="s">
        <v>233</v>
      </c>
      <c r="I8" s="97" t="s">
        <v>233</v>
      </c>
      <c r="J8" s="97">
        <v>5108.615501611539</v>
      </c>
      <c r="K8" s="74">
        <v>6437.5991343174883</v>
      </c>
      <c r="L8" s="232"/>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row>
    <row r="9" spans="1:46" x14ac:dyDescent="0.2">
      <c r="A9" s="165" t="s">
        <v>252</v>
      </c>
      <c r="B9" s="30" t="s">
        <v>227</v>
      </c>
      <c r="C9" s="97">
        <v>250.85969334860226</v>
      </c>
      <c r="D9" s="97">
        <v>21.254608159791243</v>
      </c>
      <c r="E9" s="97">
        <v>219.37606777422164</v>
      </c>
      <c r="F9" s="97">
        <v>954.50916966793613</v>
      </c>
      <c r="G9" s="97">
        <v>370.15503542710115</v>
      </c>
      <c r="H9" s="97" t="s">
        <v>233</v>
      </c>
      <c r="I9" s="97" t="s">
        <v>233</v>
      </c>
      <c r="J9" s="97">
        <v>286.04668308311045</v>
      </c>
      <c r="K9" s="74">
        <v>261.74733221899288</v>
      </c>
      <c r="L9" s="232"/>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row>
    <row r="10" spans="1:46" x14ac:dyDescent="0.2">
      <c r="A10" s="165" t="s">
        <v>205</v>
      </c>
      <c r="B10" s="30" t="s">
        <v>227</v>
      </c>
      <c r="C10" s="97">
        <v>2955.4794035509794</v>
      </c>
      <c r="D10" s="97">
        <v>5098.2870648598064</v>
      </c>
      <c r="E10" s="97">
        <v>3761.5714901337647</v>
      </c>
      <c r="F10" s="97">
        <v>3729.0148395694664</v>
      </c>
      <c r="G10" s="97">
        <v>4013.4836081415292</v>
      </c>
      <c r="H10" s="97" t="s">
        <v>233</v>
      </c>
      <c r="I10" s="97" t="s">
        <v>233</v>
      </c>
      <c r="J10" s="97">
        <v>4545.0344361847056</v>
      </c>
      <c r="K10" s="74">
        <v>3908.5659813620432</v>
      </c>
      <c r="L10" s="232"/>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row>
    <row r="11" spans="1:46" x14ac:dyDescent="0.2">
      <c r="A11" s="165" t="s">
        <v>206</v>
      </c>
      <c r="B11" s="96" t="s">
        <v>228</v>
      </c>
      <c r="C11" s="97">
        <v>64.359172199041865</v>
      </c>
      <c r="D11" s="97">
        <v>0</v>
      </c>
      <c r="E11" s="97">
        <v>0.12102321665657581</v>
      </c>
      <c r="F11" s="97">
        <v>4.4787710974780461</v>
      </c>
      <c r="G11" s="97">
        <v>0</v>
      </c>
      <c r="H11" s="97" t="s">
        <v>233</v>
      </c>
      <c r="I11" s="97" t="s">
        <v>233</v>
      </c>
      <c r="J11" s="97">
        <v>141.53786160938856</v>
      </c>
      <c r="K11" s="74">
        <v>23.409673624152784</v>
      </c>
      <c r="L11" s="232"/>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row>
    <row r="12" spans="1:46" x14ac:dyDescent="0.2">
      <c r="A12" s="165" t="s">
        <v>256</v>
      </c>
      <c r="B12" s="96" t="s">
        <v>230</v>
      </c>
      <c r="C12" s="97">
        <v>7.8938490576855562</v>
      </c>
      <c r="D12" s="97">
        <v>0</v>
      </c>
      <c r="E12" s="97">
        <v>6.7386671424867108</v>
      </c>
      <c r="F12" s="97">
        <v>213.85842717982692</v>
      </c>
      <c r="G12" s="97">
        <v>22.981077587733353</v>
      </c>
      <c r="H12" s="97" t="s">
        <v>233</v>
      </c>
      <c r="I12" s="97" t="s">
        <v>233</v>
      </c>
      <c r="J12" s="97">
        <v>30.677663872412285</v>
      </c>
      <c r="K12" s="74">
        <v>26.500531750397176</v>
      </c>
      <c r="L12" s="232"/>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row>
    <row r="13" spans="1:46" x14ac:dyDescent="0.2">
      <c r="A13" s="165" t="s">
        <v>214</v>
      </c>
      <c r="B13" s="96" t="s">
        <v>227</v>
      </c>
      <c r="C13" s="97">
        <v>757.37901922789888</v>
      </c>
      <c r="D13" s="97">
        <v>467.91011479503231</v>
      </c>
      <c r="E13" s="97">
        <v>593.01728113964157</v>
      </c>
      <c r="F13" s="97">
        <v>593.08731475629713</v>
      </c>
      <c r="G13" s="97">
        <v>924.63591325795232</v>
      </c>
      <c r="H13" s="97" t="s">
        <v>233</v>
      </c>
      <c r="I13" s="97" t="s">
        <v>233</v>
      </c>
      <c r="J13" s="97">
        <v>948.4705806385748</v>
      </c>
      <c r="K13" s="74">
        <v>654.99066621716418</v>
      </c>
      <c r="L13" s="232"/>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row>
    <row r="14" spans="1:46" x14ac:dyDescent="0.2">
      <c r="A14" s="165" t="s">
        <v>215</v>
      </c>
      <c r="B14" s="96" t="s">
        <v>229</v>
      </c>
      <c r="C14" s="97">
        <v>20680.932396967586</v>
      </c>
      <c r="D14" s="97">
        <v>0</v>
      </c>
      <c r="E14" s="97">
        <v>13580.409457905851</v>
      </c>
      <c r="F14" s="97">
        <v>6523.2702650292022</v>
      </c>
      <c r="G14" s="97">
        <v>2521.0847328521827</v>
      </c>
      <c r="H14" s="97" t="s">
        <v>233</v>
      </c>
      <c r="I14" s="97" t="s">
        <v>233</v>
      </c>
      <c r="J14" s="97">
        <v>41854.080940741573</v>
      </c>
      <c r="K14" s="74">
        <v>10945.157340958476</v>
      </c>
      <c r="L14" s="9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6" x14ac:dyDescent="0.2">
      <c r="A15" s="165" t="s">
        <v>216</v>
      </c>
      <c r="B15" s="96" t="s">
        <v>230</v>
      </c>
      <c r="C15" s="97">
        <v>490.01217273659216</v>
      </c>
      <c r="D15" s="97">
        <v>294.01250087050119</v>
      </c>
      <c r="E15" s="97">
        <v>907.64264393559222</v>
      </c>
      <c r="F15" s="97">
        <v>1368.9710195239306</v>
      </c>
      <c r="G15" s="97">
        <v>325.7401822372546</v>
      </c>
      <c r="H15" s="97" t="s">
        <v>233</v>
      </c>
      <c r="I15" s="97" t="s">
        <v>233</v>
      </c>
      <c r="J15" s="97">
        <v>132.41589780805251</v>
      </c>
      <c r="K15" s="74">
        <v>577.4731625490034</v>
      </c>
      <c r="L15" s="232"/>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row>
    <row r="16" spans="1:46" x14ac:dyDescent="0.2">
      <c r="A16" s="165" t="s">
        <v>217</v>
      </c>
      <c r="B16" s="96" t="s">
        <v>230</v>
      </c>
      <c r="C16" s="97">
        <v>4093.983229228525</v>
      </c>
      <c r="D16" s="97">
        <v>5394.3232654856965</v>
      </c>
      <c r="E16" s="97">
        <v>3814.6216028992294</v>
      </c>
      <c r="F16" s="97">
        <v>6448.0217141565035</v>
      </c>
      <c r="G16" s="97">
        <v>3112.0149120562119</v>
      </c>
      <c r="H16" s="97" t="s">
        <v>233</v>
      </c>
      <c r="I16" s="97" t="s">
        <v>233</v>
      </c>
      <c r="J16" s="97">
        <v>2288.8795819852298</v>
      </c>
      <c r="K16" s="74">
        <v>4447.3005991799237</v>
      </c>
      <c r="L16" s="232"/>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x14ac:dyDescent="0.2">
      <c r="A17" s="165" t="s">
        <v>253</v>
      </c>
      <c r="B17" s="30" t="s">
        <v>227</v>
      </c>
      <c r="C17" s="97">
        <v>893.5155574089307</v>
      </c>
      <c r="D17" s="97">
        <v>2221.1798670652051</v>
      </c>
      <c r="E17" s="97">
        <v>1242.9304762675181</v>
      </c>
      <c r="F17" s="97">
        <v>1672.007713895287</v>
      </c>
      <c r="G17" s="97">
        <v>733.84091547051776</v>
      </c>
      <c r="H17" s="97" t="s">
        <v>233</v>
      </c>
      <c r="I17" s="97" t="s">
        <v>233</v>
      </c>
      <c r="J17" s="97">
        <v>793.37980114866457</v>
      </c>
      <c r="K17" s="74">
        <v>1366.9427901066163</v>
      </c>
      <c r="L17" s="232"/>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row>
    <row r="18" spans="1:46" x14ac:dyDescent="0.2">
      <c r="A18" s="165" t="s">
        <v>220</v>
      </c>
      <c r="B18" s="30" t="s">
        <v>227</v>
      </c>
      <c r="C18" s="97">
        <v>93.230902209282092</v>
      </c>
      <c r="D18" s="97">
        <v>0</v>
      </c>
      <c r="E18" s="97">
        <v>12.207042438262324</v>
      </c>
      <c r="F18" s="97">
        <v>51.953533923340714</v>
      </c>
      <c r="G18" s="97">
        <v>39.834480418057908</v>
      </c>
      <c r="H18" s="97" t="s">
        <v>233</v>
      </c>
      <c r="I18" s="97" t="s">
        <v>233</v>
      </c>
      <c r="J18" s="97">
        <v>0</v>
      </c>
      <c r="K18" s="74">
        <v>40.351189780437188</v>
      </c>
      <c r="L18" s="23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row>
    <row r="19" spans="1:46" x14ac:dyDescent="0.2">
      <c r="A19" s="165" t="s">
        <v>221</v>
      </c>
      <c r="B19" s="30" t="s">
        <v>227</v>
      </c>
      <c r="C19" s="97">
        <v>3034.7732615922087</v>
      </c>
      <c r="D19" s="97">
        <v>2880.6079577165006</v>
      </c>
      <c r="E19" s="97">
        <v>1202.3279155069324</v>
      </c>
      <c r="F19" s="97">
        <v>2515.0382794127595</v>
      </c>
      <c r="G19" s="97">
        <v>1617.6107204898415</v>
      </c>
      <c r="H19" s="97" t="s">
        <v>233</v>
      </c>
      <c r="I19" s="97" t="s">
        <v>233</v>
      </c>
      <c r="J19" s="97">
        <v>2925.1936969266771</v>
      </c>
      <c r="K19" s="74">
        <v>2414.4484277837746</v>
      </c>
      <c r="L19" s="232"/>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row>
    <row r="20" spans="1:46" x14ac:dyDescent="0.2">
      <c r="A20" s="165" t="s">
        <v>222</v>
      </c>
      <c r="B20" s="30" t="s">
        <v>227</v>
      </c>
      <c r="C20" s="97">
        <v>1387.8938596681564</v>
      </c>
      <c r="D20" s="97">
        <v>1017.0280937920152</v>
      </c>
      <c r="E20" s="97">
        <v>1514.7216443822915</v>
      </c>
      <c r="F20" s="97">
        <v>2360.6293369814134</v>
      </c>
      <c r="G20" s="97">
        <v>1008.6773827474389</v>
      </c>
      <c r="H20" s="97" t="s">
        <v>233</v>
      </c>
      <c r="I20" s="97" t="s">
        <v>233</v>
      </c>
      <c r="J20" s="97">
        <v>1272.0715312143798</v>
      </c>
      <c r="K20" s="74">
        <v>1360.0347694820898</v>
      </c>
      <c r="L20" s="232"/>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row>
    <row r="21" spans="1:46" x14ac:dyDescent="0.2">
      <c r="A21" s="165" t="s">
        <v>223</v>
      </c>
      <c r="B21" s="30" t="s">
        <v>227</v>
      </c>
      <c r="C21" s="97">
        <v>2804.279198111949</v>
      </c>
      <c r="D21" s="97">
        <v>1555.8059522220742</v>
      </c>
      <c r="E21" s="97">
        <v>2216.0243629003739</v>
      </c>
      <c r="F21" s="97">
        <v>4027.2728462682135</v>
      </c>
      <c r="G21" s="97">
        <v>2604.0125538725065</v>
      </c>
      <c r="H21" s="97" t="s">
        <v>233</v>
      </c>
      <c r="I21" s="97" t="s">
        <v>233</v>
      </c>
      <c r="J21" s="97">
        <v>2506.1548344779376</v>
      </c>
      <c r="K21" s="74">
        <v>2436.974877720183</v>
      </c>
      <c r="L21" s="232"/>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x14ac:dyDescent="0.2">
      <c r="A22" s="227" t="s">
        <v>224</v>
      </c>
      <c r="B22" s="233" t="s">
        <v>231</v>
      </c>
      <c r="C22" s="196">
        <v>3160.8467733105213</v>
      </c>
      <c r="D22" s="196">
        <v>0</v>
      </c>
      <c r="E22" s="196">
        <v>3472.5670923842072</v>
      </c>
      <c r="F22" s="196">
        <v>2640.1839003991513</v>
      </c>
      <c r="G22" s="196">
        <v>4298.3790604595788</v>
      </c>
      <c r="H22" s="196" t="s">
        <v>233</v>
      </c>
      <c r="I22" s="196" t="s">
        <v>233</v>
      </c>
      <c r="J22" s="196">
        <v>3823.0578157590498</v>
      </c>
      <c r="K22" s="197">
        <v>2481.1849316165362</v>
      </c>
      <c r="L22" s="232"/>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46" x14ac:dyDescent="0.2">
      <c r="A23" s="186"/>
      <c r="B23" s="186"/>
      <c r="C23" s="190"/>
      <c r="D23" s="190"/>
      <c r="E23" s="190"/>
      <c r="F23" s="190"/>
      <c r="G23" s="190"/>
      <c r="H23" s="190"/>
      <c r="I23" s="190"/>
      <c r="J23" s="190"/>
      <c r="K23" s="190"/>
      <c r="L23" s="91"/>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x14ac:dyDescent="0.2">
      <c r="A24" s="31" t="s">
        <v>262</v>
      </c>
      <c r="B24" s="186"/>
      <c r="C24" s="190"/>
      <c r="D24" s="190"/>
      <c r="E24" s="190"/>
      <c r="F24" s="190"/>
      <c r="G24" s="190"/>
      <c r="H24" s="190"/>
      <c r="I24" s="190"/>
      <c r="J24" s="190"/>
      <c r="K24" s="190"/>
      <c r="L24" s="91"/>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x14ac:dyDescent="0.2">
      <c r="A25" s="31" t="s">
        <v>493</v>
      </c>
      <c r="B25" s="186"/>
      <c r="C25" s="190"/>
      <c r="D25" s="190"/>
      <c r="E25" s="190"/>
      <c r="F25" s="190"/>
      <c r="G25" s="190"/>
      <c r="H25" s="190"/>
      <c r="I25" s="190"/>
      <c r="J25" s="190"/>
      <c r="K25" s="190"/>
      <c r="L25" s="91"/>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x14ac:dyDescent="0.2">
      <c r="A26" s="335" t="s">
        <v>355</v>
      </c>
      <c r="B26" s="335"/>
      <c r="C26" s="335"/>
      <c r="D26" s="335"/>
      <c r="E26" s="335"/>
      <c r="F26" s="335"/>
      <c r="G26" s="335"/>
      <c r="H26" s="335"/>
      <c r="I26" s="335"/>
      <c r="J26" s="335"/>
      <c r="K26" s="335"/>
      <c r="L26" s="31"/>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x14ac:dyDescent="0.2">
      <c r="A27" s="335" t="s">
        <v>356</v>
      </c>
      <c r="B27" s="335"/>
      <c r="C27" s="335"/>
      <c r="D27" s="335"/>
      <c r="E27" s="335"/>
      <c r="F27" s="335"/>
      <c r="G27" s="335"/>
      <c r="H27" s="335"/>
      <c r="I27" s="335"/>
      <c r="J27" s="335"/>
      <c r="K27" s="335"/>
      <c r="L27" s="91"/>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x14ac:dyDescent="0.2">
      <c r="A28" s="31" t="s">
        <v>13</v>
      </c>
      <c r="B28" s="31"/>
      <c r="C28" s="93"/>
      <c r="D28" s="52"/>
      <c r="E28" s="52"/>
      <c r="F28" s="52"/>
      <c r="G28" s="53"/>
      <c r="H28" s="53"/>
      <c r="I28" s="53"/>
      <c r="J28" s="53"/>
      <c r="K28" s="190"/>
      <c r="L28" s="91"/>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x14ac:dyDescent="0.2">
      <c r="A29" s="31" t="s">
        <v>483</v>
      </c>
      <c r="B29" s="31"/>
      <c r="C29" s="93"/>
      <c r="D29" s="53"/>
      <c r="E29" s="53"/>
      <c r="F29" s="53"/>
      <c r="G29" s="53"/>
      <c r="H29" s="53"/>
      <c r="I29" s="53"/>
      <c r="J29" s="53"/>
      <c r="K29" s="190"/>
      <c r="L29" s="91"/>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x14ac:dyDescent="0.2">
      <c r="A30" s="31" t="s">
        <v>338</v>
      </c>
      <c r="B30" s="53"/>
      <c r="C30" s="93"/>
      <c r="D30" s="53"/>
      <c r="E30" s="53"/>
      <c r="F30" s="53"/>
      <c r="G30" s="53"/>
      <c r="H30" s="53"/>
      <c r="I30" s="53"/>
      <c r="J30" s="53"/>
      <c r="K30" s="190"/>
      <c r="L30" s="91"/>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x14ac:dyDescent="0.2">
      <c r="A31" s="31" t="s">
        <v>14</v>
      </c>
      <c r="B31" s="53"/>
      <c r="C31" s="93"/>
      <c r="D31" s="53"/>
      <c r="E31" s="53"/>
      <c r="F31" s="53"/>
      <c r="G31" s="53"/>
      <c r="H31" s="53"/>
      <c r="I31" s="53"/>
      <c r="J31" s="53"/>
      <c r="K31" s="190"/>
      <c r="L31" s="91"/>
      <c r="M31" s="19"/>
      <c r="N31" s="19"/>
      <c r="O31" s="19"/>
      <c r="P31" s="19"/>
      <c r="Q31" s="19"/>
      <c r="R31" s="19"/>
      <c r="S31" s="19"/>
      <c r="T31" s="19"/>
      <c r="U31" s="19"/>
      <c r="V31" s="19"/>
    </row>
    <row r="32" spans="1:46" x14ac:dyDescent="0.2">
      <c r="A32" s="31" t="s">
        <v>15</v>
      </c>
      <c r="B32" s="53"/>
      <c r="C32" s="93"/>
      <c r="D32" s="53"/>
      <c r="E32" s="53"/>
      <c r="F32" s="53"/>
      <c r="G32" s="53"/>
      <c r="H32" s="53"/>
      <c r="I32" s="53"/>
      <c r="J32" s="53"/>
      <c r="K32" s="190"/>
      <c r="L32" s="91"/>
      <c r="M32" s="19"/>
      <c r="N32" s="19"/>
      <c r="O32" s="19"/>
      <c r="P32" s="19"/>
      <c r="Q32" s="19"/>
      <c r="R32" s="19"/>
      <c r="S32" s="19"/>
      <c r="T32" s="19"/>
      <c r="U32" s="19"/>
      <c r="V32" s="19"/>
    </row>
    <row r="33" spans="1:22" x14ac:dyDescent="0.2">
      <c r="A33" s="31" t="s">
        <v>328</v>
      </c>
      <c r="B33" s="53"/>
      <c r="C33" s="93"/>
      <c r="D33" s="53"/>
      <c r="E33" s="53"/>
      <c r="F33" s="53"/>
      <c r="G33" s="53"/>
      <c r="H33" s="53"/>
      <c r="I33" s="53"/>
      <c r="J33" s="53"/>
      <c r="K33" s="190"/>
      <c r="L33" s="91"/>
      <c r="M33" s="19"/>
      <c r="N33" s="19"/>
      <c r="O33" s="19"/>
      <c r="P33" s="19"/>
      <c r="Q33" s="19"/>
      <c r="R33" s="19"/>
      <c r="S33" s="19"/>
      <c r="T33" s="19"/>
      <c r="U33" s="19"/>
      <c r="V33" s="19"/>
    </row>
    <row r="34" spans="1:22" x14ac:dyDescent="0.2">
      <c r="A34" s="31" t="s">
        <v>337</v>
      </c>
      <c r="B34" s="53"/>
      <c r="C34" s="93"/>
      <c r="D34" s="53"/>
      <c r="E34" s="53"/>
      <c r="F34" s="53"/>
      <c r="G34" s="53"/>
      <c r="H34" s="53"/>
      <c r="I34" s="53"/>
      <c r="J34" s="53"/>
      <c r="K34" s="190"/>
      <c r="L34" s="91"/>
    </row>
    <row r="35" spans="1:22" x14ac:dyDescent="0.2">
      <c r="A35" s="31" t="s">
        <v>327</v>
      </c>
      <c r="B35" s="53"/>
      <c r="C35" s="93"/>
      <c r="D35" s="53"/>
      <c r="E35" s="53"/>
      <c r="F35" s="53"/>
      <c r="G35" s="53"/>
      <c r="H35" s="53"/>
      <c r="I35" s="53"/>
      <c r="J35" s="53"/>
      <c r="K35" s="190"/>
      <c r="L35" s="91"/>
    </row>
    <row r="36" spans="1:22" x14ac:dyDescent="0.2">
      <c r="A36" s="186"/>
      <c r="B36" s="186"/>
      <c r="C36" s="190"/>
      <c r="D36" s="190"/>
      <c r="E36" s="190"/>
      <c r="F36" s="190"/>
      <c r="G36" s="190"/>
      <c r="H36" s="190"/>
      <c r="I36" s="190"/>
      <c r="J36" s="190"/>
      <c r="K36" s="190"/>
      <c r="L36" s="91"/>
    </row>
    <row r="37" spans="1:22" x14ac:dyDescent="0.2">
      <c r="A37" s="167" t="s">
        <v>7</v>
      </c>
    </row>
    <row r="38" spans="1:22" x14ac:dyDescent="0.2">
      <c r="A38" s="54" t="s">
        <v>8</v>
      </c>
    </row>
    <row r="39" spans="1:22" x14ac:dyDescent="0.2">
      <c r="A39" s="186"/>
      <c r="B39" s="186"/>
      <c r="C39" s="190"/>
      <c r="D39" s="190"/>
      <c r="E39" s="190"/>
      <c r="F39" s="190"/>
      <c r="G39" s="190"/>
      <c r="H39" s="190"/>
      <c r="I39" s="190"/>
      <c r="J39" s="190"/>
      <c r="K39" s="190"/>
      <c r="L39" s="91"/>
    </row>
    <row r="40" spans="1:22" x14ac:dyDescent="0.2">
      <c r="A40" s="186"/>
      <c r="B40" s="186"/>
      <c r="C40" s="190"/>
      <c r="D40" s="190"/>
      <c r="E40" s="190"/>
      <c r="F40" s="190"/>
      <c r="G40" s="190"/>
      <c r="H40" s="190"/>
      <c r="I40" s="190"/>
      <c r="J40" s="190"/>
      <c r="K40" s="190"/>
      <c r="L40" s="91"/>
    </row>
    <row r="41" spans="1:22" x14ac:dyDescent="0.2">
      <c r="A41" s="186"/>
      <c r="B41" s="186"/>
      <c r="C41" s="190"/>
      <c r="D41" s="190"/>
      <c r="E41" s="190"/>
      <c r="F41" s="190"/>
      <c r="G41" s="190"/>
      <c r="H41" s="190"/>
      <c r="I41" s="190"/>
      <c r="J41" s="190"/>
      <c r="K41" s="190"/>
      <c r="L41" s="91"/>
    </row>
    <row r="42" spans="1:22" x14ac:dyDescent="0.2">
      <c r="A42" s="186"/>
      <c r="B42" s="186"/>
      <c r="C42" s="190"/>
      <c r="D42" s="190"/>
      <c r="E42" s="190"/>
      <c r="F42" s="190"/>
      <c r="G42" s="190"/>
      <c r="H42" s="190"/>
      <c r="I42" s="190"/>
      <c r="J42" s="190"/>
      <c r="K42" s="190"/>
      <c r="L42" s="91"/>
    </row>
    <row r="43" spans="1:22" x14ac:dyDescent="0.2">
      <c r="A43" s="186"/>
      <c r="B43" s="186"/>
      <c r="C43" s="190"/>
      <c r="D43" s="190"/>
      <c r="E43" s="190"/>
      <c r="F43" s="190"/>
      <c r="G43" s="190"/>
      <c r="H43" s="190"/>
      <c r="I43" s="190"/>
      <c r="J43" s="190"/>
      <c r="K43" s="190"/>
      <c r="L43" s="91"/>
    </row>
    <row r="44" spans="1:22" x14ac:dyDescent="0.2">
      <c r="A44" s="186"/>
      <c r="B44" s="186"/>
      <c r="C44" s="190"/>
      <c r="D44" s="190"/>
      <c r="E44" s="190"/>
      <c r="F44" s="190"/>
      <c r="G44" s="190"/>
      <c r="H44" s="190"/>
      <c r="I44" s="190"/>
      <c r="J44" s="190"/>
      <c r="K44" s="190"/>
      <c r="L44" s="91"/>
    </row>
    <row r="45" spans="1:22" x14ac:dyDescent="0.2">
      <c r="A45" s="186"/>
      <c r="B45" s="186"/>
      <c r="C45" s="190"/>
      <c r="D45" s="190"/>
      <c r="E45" s="190"/>
      <c r="F45" s="190"/>
      <c r="G45" s="190"/>
      <c r="H45" s="190"/>
      <c r="I45" s="190"/>
      <c r="J45" s="190"/>
      <c r="K45" s="190"/>
      <c r="L45" s="91"/>
    </row>
    <row r="46" spans="1:22" x14ac:dyDescent="0.2">
      <c r="A46" s="186"/>
      <c r="B46" s="186"/>
      <c r="C46" s="190"/>
      <c r="D46" s="190"/>
      <c r="E46" s="190"/>
      <c r="F46" s="190"/>
      <c r="G46" s="190"/>
      <c r="H46" s="190"/>
      <c r="I46" s="190"/>
      <c r="J46" s="190"/>
      <c r="K46" s="190"/>
      <c r="L46" s="91"/>
    </row>
    <row r="47" spans="1:22" x14ac:dyDescent="0.2">
      <c r="A47" s="186"/>
      <c r="B47" s="186"/>
      <c r="C47" s="190"/>
      <c r="D47" s="190"/>
      <c r="E47" s="190"/>
      <c r="F47" s="190"/>
      <c r="G47" s="190"/>
      <c r="H47" s="190"/>
      <c r="I47" s="190"/>
      <c r="J47" s="190"/>
      <c r="K47" s="190"/>
      <c r="L47" s="91"/>
    </row>
    <row r="48" spans="1:22" x14ac:dyDescent="0.2">
      <c r="A48" s="186"/>
      <c r="B48" s="186"/>
      <c r="C48" s="190"/>
      <c r="D48" s="190"/>
      <c r="E48" s="190"/>
      <c r="F48" s="190"/>
      <c r="G48" s="190"/>
      <c r="H48" s="190"/>
      <c r="I48" s="190"/>
      <c r="J48" s="190"/>
      <c r="K48" s="190"/>
      <c r="L48" s="91"/>
    </row>
    <row r="49" spans="1:12" x14ac:dyDescent="0.2">
      <c r="A49" s="186"/>
      <c r="B49" s="186"/>
      <c r="C49" s="190"/>
      <c r="D49" s="190"/>
      <c r="E49" s="190"/>
      <c r="F49" s="190"/>
      <c r="G49" s="190"/>
      <c r="H49" s="190"/>
      <c r="I49" s="190"/>
      <c r="J49" s="190"/>
      <c r="K49" s="190"/>
      <c r="L49" s="91"/>
    </row>
    <row r="50" spans="1:12" x14ac:dyDescent="0.2">
      <c r="A50" s="186"/>
      <c r="B50" s="186"/>
      <c r="C50" s="190"/>
      <c r="D50" s="190"/>
      <c r="E50" s="190"/>
      <c r="F50" s="190"/>
      <c r="G50" s="190"/>
      <c r="H50" s="190"/>
      <c r="I50" s="190"/>
      <c r="J50" s="190"/>
      <c r="K50" s="190"/>
      <c r="L50" s="91"/>
    </row>
    <row r="51" spans="1:12" x14ac:dyDescent="0.2">
      <c r="A51" s="186"/>
      <c r="B51" s="186"/>
      <c r="C51" s="190"/>
      <c r="D51" s="190"/>
      <c r="E51" s="190"/>
      <c r="F51" s="190"/>
      <c r="G51" s="190"/>
      <c r="H51" s="190"/>
      <c r="I51" s="190"/>
      <c r="J51" s="190"/>
      <c r="K51" s="190"/>
      <c r="L51" s="91"/>
    </row>
    <row r="52" spans="1:12" x14ac:dyDescent="0.2">
      <c r="A52" s="163"/>
    </row>
    <row r="56" spans="1:12" x14ac:dyDescent="0.2">
      <c r="A56" s="90"/>
    </row>
  </sheetData>
  <mergeCells count="4">
    <mergeCell ref="C4:K4"/>
    <mergeCell ref="A26:K26"/>
    <mergeCell ref="A27:K27"/>
    <mergeCell ref="A1:K1"/>
  </mergeCells>
  <phoneticPr fontId="2" type="noConversion"/>
  <pageMargins left="0.46" right="0.41" top="1" bottom="0.68" header="0.5" footer="0.5"/>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workbookViewId="0">
      <selection activeCell="A2" sqref="A2"/>
    </sheetView>
  </sheetViews>
  <sheetFormatPr defaultRowHeight="12.75" x14ac:dyDescent="0.2"/>
  <cols>
    <col min="1" max="1" width="35.7109375" style="18" customWidth="1"/>
    <col min="2" max="2" width="12.7109375" style="18" customWidth="1"/>
    <col min="3" max="11" width="8.7109375" style="1" customWidth="1"/>
  </cols>
  <sheetData>
    <row r="1" spans="1:11" ht="30" customHeight="1" x14ac:dyDescent="0.2">
      <c r="A1" s="346" t="s">
        <v>521</v>
      </c>
      <c r="B1" s="346"/>
      <c r="C1" s="346"/>
      <c r="D1" s="346"/>
      <c r="E1" s="346"/>
      <c r="F1" s="346"/>
      <c r="G1" s="346"/>
      <c r="H1" s="346"/>
      <c r="I1" s="346"/>
      <c r="J1" s="346"/>
      <c r="K1" s="346"/>
    </row>
    <row r="2" spans="1:11" x14ac:dyDescent="0.2">
      <c r="A2" s="186"/>
      <c r="B2" s="186"/>
      <c r="C2" s="36"/>
      <c r="D2" s="36"/>
      <c r="E2" s="36"/>
      <c r="F2" s="36"/>
      <c r="G2" s="36"/>
      <c r="H2" s="36"/>
      <c r="I2" s="36"/>
      <c r="J2" s="36"/>
      <c r="K2" s="36"/>
    </row>
    <row r="3" spans="1:11" s="11" customFormat="1" x14ac:dyDescent="0.2">
      <c r="A3" s="193"/>
      <c r="B3" s="178"/>
      <c r="C3" s="83" t="s">
        <v>112</v>
      </c>
      <c r="D3" s="83" t="s">
        <v>113</v>
      </c>
      <c r="E3" s="83" t="s">
        <v>114</v>
      </c>
      <c r="F3" s="83" t="s">
        <v>131</v>
      </c>
      <c r="G3" s="83" t="s">
        <v>132</v>
      </c>
      <c r="H3" s="83" t="s">
        <v>117</v>
      </c>
      <c r="I3" s="83" t="s">
        <v>134</v>
      </c>
      <c r="J3" s="83" t="s">
        <v>135</v>
      </c>
      <c r="K3" s="83" t="s">
        <v>267</v>
      </c>
    </row>
    <row r="4" spans="1:11" s="11" customFormat="1" ht="18" customHeight="1" x14ac:dyDescent="0.2">
      <c r="A4" s="94" t="s">
        <v>324</v>
      </c>
      <c r="B4" s="194" t="s">
        <v>449</v>
      </c>
      <c r="C4" s="336" t="s">
        <v>16</v>
      </c>
      <c r="D4" s="336"/>
      <c r="E4" s="336"/>
      <c r="F4" s="336"/>
      <c r="G4" s="336"/>
      <c r="H4" s="336"/>
      <c r="I4" s="336"/>
      <c r="J4" s="336"/>
      <c r="K4" s="336"/>
    </row>
    <row r="5" spans="1:11" s="11" customFormat="1" x14ac:dyDescent="0.2">
      <c r="A5" s="165" t="s">
        <v>251</v>
      </c>
      <c r="B5" s="30" t="s">
        <v>227</v>
      </c>
      <c r="C5" s="74">
        <v>242.82148264073834</v>
      </c>
      <c r="D5" s="74">
        <v>1469.8748123656519</v>
      </c>
      <c r="E5" s="74">
        <v>772.575790869515</v>
      </c>
      <c r="F5" s="74">
        <v>468.71733698591339</v>
      </c>
      <c r="G5" s="74">
        <v>143.17625724457474</v>
      </c>
      <c r="H5" s="74">
        <v>157.57749135634336</v>
      </c>
      <c r="I5" s="97" t="s">
        <v>233</v>
      </c>
      <c r="J5" s="97" t="s">
        <v>233</v>
      </c>
      <c r="K5" s="74">
        <v>668.509494475873</v>
      </c>
    </row>
    <row r="6" spans="1:11" s="11" customFormat="1" x14ac:dyDescent="0.2">
      <c r="A6" s="165" t="s">
        <v>200</v>
      </c>
      <c r="B6" s="30" t="s">
        <v>227</v>
      </c>
      <c r="C6" s="74">
        <v>410.01860631224491</v>
      </c>
      <c r="D6" s="74">
        <v>777.23055175306331</v>
      </c>
      <c r="E6" s="74">
        <v>175.37739325645205</v>
      </c>
      <c r="F6" s="74">
        <v>596.90057883370764</v>
      </c>
      <c r="G6" s="74">
        <v>683.08223089349519</v>
      </c>
      <c r="H6" s="74">
        <v>541.13009593349739</v>
      </c>
      <c r="I6" s="97" t="s">
        <v>233</v>
      </c>
      <c r="J6" s="97" t="s">
        <v>233</v>
      </c>
      <c r="K6" s="74">
        <v>479.21040407748092</v>
      </c>
    </row>
    <row r="7" spans="1:11" s="11" customFormat="1" x14ac:dyDescent="0.2">
      <c r="A7" s="165" t="s">
        <v>108</v>
      </c>
      <c r="B7" s="30" t="s">
        <v>227</v>
      </c>
      <c r="C7" s="74">
        <v>1077.2180729111528</v>
      </c>
      <c r="D7" s="74">
        <v>1099.9621339867272</v>
      </c>
      <c r="E7" s="74">
        <v>212.00867489307313</v>
      </c>
      <c r="F7" s="74">
        <v>882.63601917599567</v>
      </c>
      <c r="G7" s="74">
        <v>188.4985585117856</v>
      </c>
      <c r="H7" s="74">
        <v>1129.0294125813609</v>
      </c>
      <c r="I7" s="97" t="s">
        <v>233</v>
      </c>
      <c r="J7" s="97" t="s">
        <v>233</v>
      </c>
      <c r="K7" s="74">
        <v>800.37986849589311</v>
      </c>
    </row>
    <row r="8" spans="1:11" s="11" customFormat="1" x14ac:dyDescent="0.2">
      <c r="A8" s="165" t="s">
        <v>202</v>
      </c>
      <c r="B8" s="30" t="s">
        <v>227</v>
      </c>
      <c r="C8" s="74">
        <v>4449.8983804771096</v>
      </c>
      <c r="D8" s="74">
        <v>9991.8150682253618</v>
      </c>
      <c r="E8" s="74">
        <v>6407.7981528091623</v>
      </c>
      <c r="F8" s="74">
        <v>6301.7900608224472</v>
      </c>
      <c r="G8" s="74">
        <v>8923.386741531609</v>
      </c>
      <c r="H8" s="74">
        <v>5489.2394961534255</v>
      </c>
      <c r="I8" s="97" t="s">
        <v>233</v>
      </c>
      <c r="J8" s="97" t="s">
        <v>233</v>
      </c>
      <c r="K8" s="74">
        <v>6763.8098542325715</v>
      </c>
    </row>
    <row r="9" spans="1:11" s="11" customFormat="1" x14ac:dyDescent="0.2">
      <c r="A9" s="165" t="s">
        <v>252</v>
      </c>
      <c r="B9" s="30" t="s">
        <v>227</v>
      </c>
      <c r="C9" s="74">
        <v>162.38749796522987</v>
      </c>
      <c r="D9" s="74">
        <v>22.548226926803238</v>
      </c>
      <c r="E9" s="74">
        <v>238.85011738854999</v>
      </c>
      <c r="F9" s="74">
        <v>1332.1386667660724</v>
      </c>
      <c r="G9" s="74">
        <v>258.35654611313549</v>
      </c>
      <c r="H9" s="74">
        <v>203.24752446423909</v>
      </c>
      <c r="I9" s="97" t="s">
        <v>233</v>
      </c>
      <c r="J9" s="97" t="s">
        <v>233</v>
      </c>
      <c r="K9" s="74">
        <v>216.30313389196942</v>
      </c>
    </row>
    <row r="10" spans="1:11" s="11" customFormat="1" x14ac:dyDescent="0.2">
      <c r="A10" s="165" t="s">
        <v>205</v>
      </c>
      <c r="B10" s="30" t="s">
        <v>227</v>
      </c>
      <c r="C10" s="74">
        <v>4532.3223567992463</v>
      </c>
      <c r="D10" s="74">
        <v>6385.0993409136227</v>
      </c>
      <c r="E10" s="74">
        <v>3221.6793056151409</v>
      </c>
      <c r="F10" s="74">
        <v>3571.6227899894711</v>
      </c>
      <c r="G10" s="74">
        <v>4095.6568304165585</v>
      </c>
      <c r="H10" s="74">
        <v>4465.8300172049949</v>
      </c>
      <c r="I10" s="97" t="s">
        <v>233</v>
      </c>
      <c r="J10" s="97" t="s">
        <v>233</v>
      </c>
      <c r="K10" s="74">
        <v>4567.4666613009967</v>
      </c>
    </row>
    <row r="11" spans="1:11" s="11" customFormat="1" x14ac:dyDescent="0.2">
      <c r="A11" s="165" t="s">
        <v>206</v>
      </c>
      <c r="B11" s="96" t="s">
        <v>228</v>
      </c>
      <c r="C11" s="74">
        <v>35.159476997745323</v>
      </c>
      <c r="D11" s="230">
        <v>0</v>
      </c>
      <c r="E11" s="74">
        <v>0.13160846945715865</v>
      </c>
      <c r="F11" s="74">
        <v>3.0048038236514212</v>
      </c>
      <c r="G11" s="74">
        <v>0.20432343963084892</v>
      </c>
      <c r="H11" s="74">
        <v>9.4027592393054711</v>
      </c>
      <c r="I11" s="97" t="s">
        <v>233</v>
      </c>
      <c r="J11" s="97" t="s">
        <v>233</v>
      </c>
      <c r="K11" s="74">
        <v>11.687327619987983</v>
      </c>
    </row>
    <row r="12" spans="1:11" s="11" customFormat="1" x14ac:dyDescent="0.2">
      <c r="A12" s="165" t="s">
        <v>256</v>
      </c>
      <c r="B12" s="96" t="s">
        <v>257</v>
      </c>
      <c r="C12" s="74">
        <v>12.06476568729647</v>
      </c>
      <c r="D12" s="230">
        <v>0</v>
      </c>
      <c r="E12" s="74">
        <v>14.363231230634987</v>
      </c>
      <c r="F12" s="74">
        <v>564.2922374723438</v>
      </c>
      <c r="G12" s="74">
        <v>26.372530078780986</v>
      </c>
      <c r="H12" s="74">
        <v>6.0730442880917117</v>
      </c>
      <c r="I12" s="97" t="s">
        <v>233</v>
      </c>
      <c r="J12" s="97" t="s">
        <v>233</v>
      </c>
      <c r="K12" s="74">
        <v>37.790937235797664</v>
      </c>
    </row>
    <row r="13" spans="1:11" s="11" customFormat="1" x14ac:dyDescent="0.2">
      <c r="A13" s="165" t="s">
        <v>214</v>
      </c>
      <c r="B13" s="96" t="s">
        <v>257</v>
      </c>
      <c r="C13" s="74">
        <v>602.61342399600062</v>
      </c>
      <c r="D13" s="74">
        <v>902.18972133567252</v>
      </c>
      <c r="E13" s="74">
        <v>899.22645107796154</v>
      </c>
      <c r="F13" s="74">
        <v>451.42166121885435</v>
      </c>
      <c r="G13" s="74">
        <v>1306.4400409872949</v>
      </c>
      <c r="H13" s="74">
        <v>606.50568903506087</v>
      </c>
      <c r="I13" s="97" t="s">
        <v>233</v>
      </c>
      <c r="J13" s="97" t="s">
        <v>233</v>
      </c>
      <c r="K13" s="74">
        <v>789.73656371314826</v>
      </c>
    </row>
    <row r="14" spans="1:11" s="11" customFormat="1" x14ac:dyDescent="0.2">
      <c r="A14" s="165" t="s">
        <v>215</v>
      </c>
      <c r="B14" s="96" t="s">
        <v>229</v>
      </c>
      <c r="C14" s="74">
        <v>29147.845431894806</v>
      </c>
      <c r="D14" s="230">
        <v>0</v>
      </c>
      <c r="E14" s="74">
        <v>14737.181365835644</v>
      </c>
      <c r="F14" s="74">
        <v>4517.0933421314157</v>
      </c>
      <c r="G14" s="74">
        <v>4869.2272102836178</v>
      </c>
      <c r="H14" s="74">
        <v>977.56833210192281</v>
      </c>
      <c r="I14" s="97" t="s">
        <v>233</v>
      </c>
      <c r="J14" s="97" t="s">
        <v>233</v>
      </c>
      <c r="K14" s="74">
        <v>13177.89684359937</v>
      </c>
    </row>
    <row r="15" spans="1:11" s="11" customFormat="1" x14ac:dyDescent="0.2">
      <c r="A15" s="165" t="s">
        <v>216</v>
      </c>
      <c r="B15" s="96" t="s">
        <v>261</v>
      </c>
      <c r="C15" s="74">
        <v>384.105699998901</v>
      </c>
      <c r="D15" s="74">
        <v>437.47113093467777</v>
      </c>
      <c r="E15" s="74">
        <v>736.75063876217803</v>
      </c>
      <c r="F15" s="74">
        <v>1104.130654863219</v>
      </c>
      <c r="G15" s="74">
        <v>710.35253267617679</v>
      </c>
      <c r="H15" s="74">
        <v>920.91749066101704</v>
      </c>
      <c r="I15" s="97" t="s">
        <v>233</v>
      </c>
      <c r="J15" s="97" t="s">
        <v>233</v>
      </c>
      <c r="K15" s="74">
        <v>589.88173987282221</v>
      </c>
    </row>
    <row r="16" spans="1:11" s="11" customFormat="1" x14ac:dyDescent="0.2">
      <c r="A16" s="165" t="s">
        <v>217</v>
      </c>
      <c r="B16" s="96" t="s">
        <v>261</v>
      </c>
      <c r="C16" s="74">
        <v>6798.6507312083822</v>
      </c>
      <c r="D16" s="74">
        <v>6661.6034452430667</v>
      </c>
      <c r="E16" s="74">
        <v>5202.9268063919972</v>
      </c>
      <c r="F16" s="74">
        <v>3499.8799164416791</v>
      </c>
      <c r="G16" s="74">
        <v>3938.7351049430822</v>
      </c>
      <c r="H16" s="74">
        <v>4485.4586926921993</v>
      </c>
      <c r="I16" s="97" t="s">
        <v>233</v>
      </c>
      <c r="J16" s="97" t="s">
        <v>233</v>
      </c>
      <c r="K16" s="74">
        <v>5805.2144258977614</v>
      </c>
    </row>
    <row r="17" spans="1:11" s="11" customFormat="1" x14ac:dyDescent="0.2">
      <c r="A17" s="165" t="s">
        <v>253</v>
      </c>
      <c r="B17" s="30" t="s">
        <v>227</v>
      </c>
      <c r="C17" s="74">
        <v>1032.1917906989418</v>
      </c>
      <c r="D17" s="74">
        <v>3498.2232604349492</v>
      </c>
      <c r="E17" s="74">
        <v>1306.842637432188</v>
      </c>
      <c r="F17" s="74">
        <v>943.69303077959864</v>
      </c>
      <c r="G17" s="74">
        <v>782.21113041679473</v>
      </c>
      <c r="H17" s="74">
        <v>1614.6912675233914</v>
      </c>
      <c r="I17" s="97" t="s">
        <v>233</v>
      </c>
      <c r="J17" s="97" t="s">
        <v>233</v>
      </c>
      <c r="K17" s="74">
        <v>1724.8870486783637</v>
      </c>
    </row>
    <row r="18" spans="1:11" s="11" customFormat="1" x14ac:dyDescent="0.2">
      <c r="A18" s="165" t="s">
        <v>220</v>
      </c>
      <c r="B18" s="30" t="s">
        <v>227</v>
      </c>
      <c r="C18" s="74">
        <v>319.90441899579554</v>
      </c>
      <c r="D18" s="230">
        <v>0</v>
      </c>
      <c r="E18" s="74">
        <v>12.176947104548887</v>
      </c>
      <c r="F18" s="74">
        <v>39.3547387604509</v>
      </c>
      <c r="G18" s="74">
        <v>25.53025469069264</v>
      </c>
      <c r="H18" s="74">
        <v>4.4826279330396721</v>
      </c>
      <c r="I18" s="97" t="s">
        <v>233</v>
      </c>
      <c r="J18" s="97" t="s">
        <v>233</v>
      </c>
      <c r="K18" s="74">
        <v>104.27111977438119</v>
      </c>
    </row>
    <row r="19" spans="1:11" s="11" customFormat="1" x14ac:dyDescent="0.2">
      <c r="A19" s="165" t="s">
        <v>221</v>
      </c>
      <c r="B19" s="30" t="s">
        <v>227</v>
      </c>
      <c r="C19" s="74">
        <v>3122.7526704001875</v>
      </c>
      <c r="D19" s="74">
        <v>2421.3342641265804</v>
      </c>
      <c r="E19" s="74">
        <v>1188.1912416863261</v>
      </c>
      <c r="F19" s="74">
        <v>1599.4697023982151</v>
      </c>
      <c r="G19" s="74">
        <v>1377.6823794040185</v>
      </c>
      <c r="H19" s="74">
        <v>3739.870525635924</v>
      </c>
      <c r="I19" s="97" t="s">
        <v>233</v>
      </c>
      <c r="J19" s="97" t="s">
        <v>233</v>
      </c>
      <c r="K19" s="74">
        <v>2327.6484730042012</v>
      </c>
    </row>
    <row r="20" spans="1:11" s="11" customFormat="1" x14ac:dyDescent="0.2">
      <c r="A20" s="165" t="s">
        <v>222</v>
      </c>
      <c r="B20" s="30" t="s">
        <v>227</v>
      </c>
      <c r="C20" s="74">
        <v>1703.1021341165076</v>
      </c>
      <c r="D20" s="74">
        <v>772.03594819016485</v>
      </c>
      <c r="E20" s="74">
        <v>1271.456667152625</v>
      </c>
      <c r="F20" s="74">
        <v>1781.5588832011554</v>
      </c>
      <c r="G20" s="74">
        <v>695.13090105242247</v>
      </c>
      <c r="H20" s="74">
        <v>908.83299372282363</v>
      </c>
      <c r="I20" s="97" t="s">
        <v>233</v>
      </c>
      <c r="J20" s="97" t="s">
        <v>233</v>
      </c>
      <c r="K20" s="74">
        <v>1236.6066222402937</v>
      </c>
    </row>
    <row r="21" spans="1:11" s="11" customFormat="1" x14ac:dyDescent="0.2">
      <c r="A21" s="165" t="s">
        <v>223</v>
      </c>
      <c r="B21" s="30" t="s">
        <v>227</v>
      </c>
      <c r="C21" s="74">
        <v>3371.1578497854966</v>
      </c>
      <c r="D21" s="74">
        <v>1543.664497860103</v>
      </c>
      <c r="E21" s="74">
        <v>1845.2798138939834</v>
      </c>
      <c r="F21" s="74">
        <v>4111.7755695678452</v>
      </c>
      <c r="G21" s="74">
        <v>2225.1393438685454</v>
      </c>
      <c r="H21" s="74">
        <v>2117.8926616306339</v>
      </c>
      <c r="I21" s="97" t="s">
        <v>233</v>
      </c>
      <c r="J21" s="97" t="s">
        <v>233</v>
      </c>
      <c r="K21" s="74">
        <v>2398.3439859325117</v>
      </c>
    </row>
    <row r="22" spans="1:11" s="11" customFormat="1" x14ac:dyDescent="0.2">
      <c r="A22" s="227" t="s">
        <v>224</v>
      </c>
      <c r="B22" s="233" t="s">
        <v>231</v>
      </c>
      <c r="C22" s="197">
        <v>4606.829226875825</v>
      </c>
      <c r="D22" s="197">
        <v>0</v>
      </c>
      <c r="E22" s="197">
        <v>3338.6283279268619</v>
      </c>
      <c r="F22" s="197">
        <v>3789.3517219477953</v>
      </c>
      <c r="G22" s="197">
        <v>4764.5951913207764</v>
      </c>
      <c r="H22" s="197">
        <v>3669.1123574552826</v>
      </c>
      <c r="I22" s="196" t="s">
        <v>233</v>
      </c>
      <c r="J22" s="196" t="s">
        <v>233</v>
      </c>
      <c r="K22" s="197">
        <v>3065.8373439289712</v>
      </c>
    </row>
    <row r="23" spans="1:11" x14ac:dyDescent="0.2">
      <c r="A23" s="179"/>
      <c r="B23" s="179"/>
      <c r="C23" s="36"/>
      <c r="D23" s="36"/>
      <c r="E23" s="36"/>
      <c r="F23" s="36"/>
      <c r="G23" s="36"/>
      <c r="H23" s="36"/>
      <c r="I23" s="36"/>
      <c r="J23" s="36"/>
      <c r="K23" s="36"/>
    </row>
    <row r="24" spans="1:11" x14ac:dyDescent="0.2">
      <c r="A24" s="31" t="s">
        <v>262</v>
      </c>
      <c r="B24" s="179"/>
      <c r="C24" s="36"/>
      <c r="D24" s="36"/>
      <c r="E24" s="36"/>
      <c r="F24" s="36"/>
      <c r="G24" s="36"/>
      <c r="H24" s="36"/>
      <c r="I24" s="36"/>
      <c r="J24" s="36"/>
      <c r="K24" s="36"/>
    </row>
    <row r="25" spans="1:11" x14ac:dyDescent="0.2">
      <c r="A25" s="31" t="s">
        <v>493</v>
      </c>
      <c r="B25" s="186"/>
      <c r="C25" s="190"/>
      <c r="D25" s="190"/>
      <c r="E25" s="190"/>
      <c r="F25" s="190"/>
      <c r="G25" s="190"/>
      <c r="H25" s="190"/>
      <c r="I25" s="190"/>
      <c r="J25" s="190"/>
      <c r="K25" s="190"/>
    </row>
    <row r="26" spans="1:11" x14ac:dyDescent="0.2">
      <c r="A26" s="335" t="s">
        <v>355</v>
      </c>
      <c r="B26" s="335"/>
      <c r="C26" s="335"/>
      <c r="D26" s="335"/>
      <c r="E26" s="335"/>
      <c r="F26" s="335"/>
      <c r="G26" s="335"/>
      <c r="H26" s="335"/>
      <c r="I26" s="335"/>
      <c r="J26" s="335"/>
      <c r="K26" s="335"/>
    </row>
    <row r="27" spans="1:11" x14ac:dyDescent="0.2">
      <c r="A27" s="335" t="s">
        <v>356</v>
      </c>
      <c r="B27" s="335"/>
      <c r="C27" s="335"/>
      <c r="D27" s="335"/>
      <c r="E27" s="335"/>
      <c r="F27" s="335"/>
      <c r="G27" s="335"/>
      <c r="H27" s="335"/>
      <c r="I27" s="335"/>
      <c r="J27" s="335"/>
      <c r="K27" s="335"/>
    </row>
    <row r="28" spans="1:11" x14ac:dyDescent="0.2">
      <c r="A28" s="31" t="s">
        <v>13</v>
      </c>
      <c r="B28" s="31"/>
      <c r="C28" s="93"/>
      <c r="D28" s="52"/>
      <c r="E28" s="52"/>
      <c r="F28" s="52"/>
      <c r="G28" s="53"/>
      <c r="H28" s="53"/>
      <c r="I28" s="53"/>
      <c r="J28" s="53"/>
      <c r="K28" s="190"/>
    </row>
    <row r="29" spans="1:11" x14ac:dyDescent="0.2">
      <c r="A29" s="31" t="s">
        <v>483</v>
      </c>
      <c r="B29" s="31"/>
      <c r="C29" s="93"/>
      <c r="D29" s="53"/>
      <c r="E29" s="53"/>
      <c r="F29" s="53"/>
      <c r="G29" s="53"/>
      <c r="H29" s="53"/>
      <c r="I29" s="53"/>
      <c r="J29" s="53"/>
      <c r="K29" s="190"/>
    </row>
    <row r="30" spans="1:11" x14ac:dyDescent="0.2">
      <c r="A30" s="31" t="s">
        <v>338</v>
      </c>
      <c r="B30" s="53"/>
      <c r="C30" s="93"/>
      <c r="D30" s="53"/>
      <c r="E30" s="53"/>
      <c r="F30" s="53"/>
      <c r="G30" s="53"/>
      <c r="H30" s="53"/>
      <c r="I30" s="53"/>
      <c r="J30" s="53"/>
      <c r="K30" s="190"/>
    </row>
    <row r="31" spans="1:11" x14ac:dyDescent="0.2">
      <c r="A31" s="31" t="s">
        <v>14</v>
      </c>
      <c r="B31" s="53"/>
      <c r="C31" s="93"/>
      <c r="D31" s="53"/>
      <c r="E31" s="53"/>
      <c r="F31" s="53"/>
      <c r="G31" s="53"/>
      <c r="H31" s="53"/>
      <c r="I31" s="53"/>
      <c r="J31" s="53"/>
      <c r="K31" s="190"/>
    </row>
    <row r="32" spans="1:11" x14ac:dyDescent="0.2">
      <c r="A32" s="31" t="s">
        <v>15</v>
      </c>
      <c r="B32" s="53"/>
      <c r="C32" s="93"/>
      <c r="D32" s="53"/>
      <c r="E32" s="53"/>
      <c r="F32" s="53"/>
      <c r="G32" s="53"/>
      <c r="H32" s="53"/>
      <c r="I32" s="53"/>
      <c r="J32" s="53"/>
      <c r="K32" s="190"/>
    </row>
    <row r="33" spans="1:11" x14ac:dyDescent="0.2">
      <c r="A33" s="31" t="s">
        <v>328</v>
      </c>
      <c r="B33" s="53"/>
      <c r="C33" s="93"/>
      <c r="D33" s="53"/>
      <c r="E33" s="53"/>
      <c r="F33" s="53"/>
      <c r="G33" s="53"/>
      <c r="H33" s="53"/>
      <c r="I33" s="53"/>
      <c r="J33" s="53"/>
      <c r="K33" s="190"/>
    </row>
    <row r="34" spans="1:11" x14ac:dyDescent="0.2">
      <c r="A34" s="31" t="s">
        <v>337</v>
      </c>
      <c r="B34" s="53"/>
      <c r="C34" s="93"/>
      <c r="D34" s="53"/>
      <c r="E34" s="53"/>
      <c r="F34" s="53"/>
      <c r="G34" s="53"/>
      <c r="H34" s="53"/>
      <c r="I34" s="53"/>
      <c r="J34" s="53"/>
      <c r="K34" s="190"/>
    </row>
    <row r="35" spans="1:11" x14ac:dyDescent="0.2">
      <c r="A35" s="31" t="s">
        <v>327</v>
      </c>
      <c r="B35" s="53"/>
      <c r="C35" s="93"/>
      <c r="D35" s="53"/>
      <c r="E35" s="53"/>
      <c r="F35" s="53"/>
      <c r="G35" s="53"/>
      <c r="H35" s="53"/>
      <c r="I35" s="53"/>
      <c r="J35" s="53"/>
      <c r="K35" s="190"/>
    </row>
    <row r="36" spans="1:11" x14ac:dyDescent="0.2">
      <c r="A36" s="224"/>
      <c r="B36" s="179"/>
      <c r="C36" s="36"/>
      <c r="D36" s="36"/>
      <c r="E36" s="36"/>
      <c r="F36" s="36"/>
      <c r="G36" s="36"/>
      <c r="H36" s="36"/>
      <c r="I36" s="36"/>
      <c r="J36" s="36"/>
      <c r="K36" s="36"/>
    </row>
    <row r="37" spans="1:11" x14ac:dyDescent="0.2">
      <c r="A37" s="167" t="s">
        <v>7</v>
      </c>
    </row>
    <row r="38" spans="1:11" x14ac:dyDescent="0.2">
      <c r="A38" s="54" t="s">
        <v>8</v>
      </c>
    </row>
    <row r="42" spans="1:11" x14ac:dyDescent="0.2">
      <c r="A42" s="99"/>
    </row>
  </sheetData>
  <mergeCells count="4">
    <mergeCell ref="C4:K4"/>
    <mergeCell ref="A26:K26"/>
    <mergeCell ref="A27:K27"/>
    <mergeCell ref="A1:K1"/>
  </mergeCells>
  <phoneticPr fontId="2" type="noConversion"/>
  <pageMargins left="0.42" right="0.36" top="1" bottom="0.55000000000000004" header="0.5" footer="0.5"/>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B38"/>
  <sheetViews>
    <sheetView workbookViewId="0">
      <selection activeCell="A2" sqref="A2"/>
    </sheetView>
  </sheetViews>
  <sheetFormatPr defaultRowHeight="12.75" x14ac:dyDescent="0.2"/>
  <cols>
    <col min="1" max="1" width="10.5703125" style="131" customWidth="1"/>
    <col min="2" max="2" width="111.140625" style="131" customWidth="1"/>
    <col min="3" max="16384" width="9.140625" style="131"/>
  </cols>
  <sheetData>
    <row r="1" spans="1:2" ht="20.25" x14ac:dyDescent="0.3">
      <c r="A1" s="147" t="s">
        <v>573</v>
      </c>
    </row>
    <row r="3" spans="1:2" x14ac:dyDescent="0.2">
      <c r="A3" s="142" t="s">
        <v>62</v>
      </c>
      <c r="B3" s="142" t="s">
        <v>425</v>
      </c>
    </row>
    <row r="4" spans="1:2" x14ac:dyDescent="0.2">
      <c r="A4" s="154" t="s">
        <v>375</v>
      </c>
      <c r="B4" s="144" t="s">
        <v>526</v>
      </c>
    </row>
    <row r="5" spans="1:2" x14ac:dyDescent="0.2">
      <c r="A5" s="154" t="s">
        <v>376</v>
      </c>
      <c r="B5" s="144" t="s">
        <v>527</v>
      </c>
    </row>
    <row r="6" spans="1:2" x14ac:dyDescent="0.2">
      <c r="A6" s="154" t="s">
        <v>377</v>
      </c>
      <c r="B6" s="144" t="s">
        <v>528</v>
      </c>
    </row>
    <row r="7" spans="1:2" x14ac:dyDescent="0.2">
      <c r="A7" s="154" t="s">
        <v>378</v>
      </c>
      <c r="B7" s="144" t="s">
        <v>529</v>
      </c>
    </row>
    <row r="8" spans="1:2" x14ac:dyDescent="0.2">
      <c r="A8" s="154" t="s">
        <v>379</v>
      </c>
      <c r="B8" s="144" t="s">
        <v>530</v>
      </c>
    </row>
    <row r="9" spans="1:2" x14ac:dyDescent="0.2">
      <c r="A9" s="154" t="s">
        <v>401</v>
      </c>
      <c r="B9" s="144" t="s">
        <v>531</v>
      </c>
    </row>
    <row r="10" spans="1:2" x14ac:dyDescent="0.2">
      <c r="A10" s="154" t="s">
        <v>402</v>
      </c>
      <c r="B10" s="144" t="s">
        <v>532</v>
      </c>
    </row>
    <row r="11" spans="1:2" x14ac:dyDescent="0.2">
      <c r="A11" s="154" t="s">
        <v>403</v>
      </c>
      <c r="B11" s="144" t="s">
        <v>533</v>
      </c>
    </row>
    <row r="12" spans="1:2" x14ac:dyDescent="0.2">
      <c r="A12" s="154" t="s">
        <v>404</v>
      </c>
      <c r="B12" s="144" t="s">
        <v>534</v>
      </c>
    </row>
    <row r="13" spans="1:2" x14ac:dyDescent="0.2">
      <c r="A13" s="154" t="s">
        <v>405</v>
      </c>
      <c r="B13" s="144" t="s">
        <v>535</v>
      </c>
    </row>
    <row r="14" spans="1:2" x14ac:dyDescent="0.2">
      <c r="A14" s="154" t="s">
        <v>406</v>
      </c>
      <c r="B14" s="144" t="s">
        <v>536</v>
      </c>
    </row>
    <row r="15" spans="1:2" x14ac:dyDescent="0.2">
      <c r="A15" s="154" t="s">
        <v>407</v>
      </c>
      <c r="B15" s="144" t="s">
        <v>537</v>
      </c>
    </row>
    <row r="16" spans="1:2" x14ac:dyDescent="0.2">
      <c r="A16" s="154" t="s">
        <v>408</v>
      </c>
      <c r="B16" s="144" t="s">
        <v>538</v>
      </c>
    </row>
    <row r="17" spans="1:2" x14ac:dyDescent="0.2">
      <c r="A17" s="154" t="s">
        <v>409</v>
      </c>
      <c r="B17" s="144" t="s">
        <v>539</v>
      </c>
    </row>
    <row r="18" spans="1:2" x14ac:dyDescent="0.2">
      <c r="A18" s="154" t="s">
        <v>410</v>
      </c>
      <c r="B18" s="144" t="s">
        <v>540</v>
      </c>
    </row>
    <row r="19" spans="1:2" x14ac:dyDescent="0.2">
      <c r="A19" s="154" t="s">
        <v>411</v>
      </c>
      <c r="B19" s="144" t="s">
        <v>541</v>
      </c>
    </row>
    <row r="20" spans="1:2" x14ac:dyDescent="0.2">
      <c r="A20" s="154" t="s">
        <v>412</v>
      </c>
      <c r="B20" s="144" t="s">
        <v>542</v>
      </c>
    </row>
    <row r="21" spans="1:2" x14ac:dyDescent="0.2">
      <c r="A21" s="154" t="s">
        <v>413</v>
      </c>
      <c r="B21" s="144" t="s">
        <v>543</v>
      </c>
    </row>
    <row r="22" spans="1:2" x14ac:dyDescent="0.2">
      <c r="A22" s="154" t="s">
        <v>414</v>
      </c>
      <c r="B22" s="144" t="s">
        <v>544</v>
      </c>
    </row>
    <row r="23" spans="1:2" x14ac:dyDescent="0.2">
      <c r="A23" s="154" t="s">
        <v>415</v>
      </c>
      <c r="B23" s="144" t="s">
        <v>545</v>
      </c>
    </row>
    <row r="24" spans="1:2" x14ac:dyDescent="0.2">
      <c r="A24" s="154" t="s">
        <v>416</v>
      </c>
      <c r="B24" s="144" t="s">
        <v>546</v>
      </c>
    </row>
    <row r="25" spans="1:2" x14ac:dyDescent="0.2">
      <c r="A25" s="154" t="s">
        <v>417</v>
      </c>
      <c r="B25" s="144" t="s">
        <v>547</v>
      </c>
    </row>
    <row r="26" spans="1:2" x14ac:dyDescent="0.2">
      <c r="A26" s="154" t="s">
        <v>418</v>
      </c>
      <c r="B26" s="144" t="s">
        <v>548</v>
      </c>
    </row>
    <row r="27" spans="1:2" x14ac:dyDescent="0.2">
      <c r="A27" s="154" t="s">
        <v>419</v>
      </c>
      <c r="B27" s="144" t="s">
        <v>549</v>
      </c>
    </row>
    <row r="28" spans="1:2" x14ac:dyDescent="0.2">
      <c r="A28" s="154" t="s">
        <v>420</v>
      </c>
      <c r="B28" s="144" t="s">
        <v>550</v>
      </c>
    </row>
    <row r="29" spans="1:2" x14ac:dyDescent="0.2">
      <c r="A29" s="154" t="s">
        <v>421</v>
      </c>
      <c r="B29" s="144" t="s">
        <v>551</v>
      </c>
    </row>
    <row r="30" spans="1:2" x14ac:dyDescent="0.2">
      <c r="A30" s="154" t="s">
        <v>422</v>
      </c>
      <c r="B30" s="144" t="s">
        <v>552</v>
      </c>
    </row>
    <row r="31" spans="1:2" x14ac:dyDescent="0.2">
      <c r="A31" s="154" t="s">
        <v>423</v>
      </c>
      <c r="B31" s="144" t="s">
        <v>553</v>
      </c>
    </row>
    <row r="33" spans="1:2" ht="18" x14ac:dyDescent="0.2">
      <c r="A33" s="146" t="s">
        <v>67</v>
      </c>
      <c r="B33" s="145"/>
    </row>
    <row r="34" spans="1:2" x14ac:dyDescent="0.2">
      <c r="A34" s="143" t="s">
        <v>233</v>
      </c>
      <c r="B34" s="143" t="s">
        <v>63</v>
      </c>
    </row>
    <row r="35" spans="1:2" x14ac:dyDescent="0.2">
      <c r="A35" s="249" t="s">
        <v>64</v>
      </c>
      <c r="B35" s="143" t="s">
        <v>65</v>
      </c>
    </row>
    <row r="36" spans="1:2" x14ac:dyDescent="0.2">
      <c r="A36" s="143" t="s">
        <v>66</v>
      </c>
      <c r="B36" s="143" t="s">
        <v>268</v>
      </c>
    </row>
    <row r="37" spans="1:2" x14ac:dyDescent="0.2">
      <c r="A37" s="131" t="s">
        <v>562</v>
      </c>
      <c r="B37" s="131" t="s">
        <v>592</v>
      </c>
    </row>
    <row r="38" spans="1:2" x14ac:dyDescent="0.2">
      <c r="A38" s="131" t="s">
        <v>563</v>
      </c>
      <c r="B38" s="131" t="s">
        <v>593</v>
      </c>
    </row>
  </sheetData>
  <phoneticPr fontId="2" type="noConversion"/>
  <hyperlinks>
    <hyperlink ref="A4" location="'A1'!A1" display="A1"/>
    <hyperlink ref="A5" location="'A2'!A1" display="A2"/>
    <hyperlink ref="A6" location="'A3'!A1" display="A3"/>
    <hyperlink ref="A7" location="'A4'!A1" display="A4"/>
    <hyperlink ref="A8" location="'A5'!A1" display="A5"/>
    <hyperlink ref="A9" location="'A6'!A1" display="A6"/>
    <hyperlink ref="A10" location="'A7'!A1" display="A7"/>
    <hyperlink ref="A11" location="'A8'!A1" display="A8"/>
    <hyperlink ref="A12" location="'A9'!A1" display="A9"/>
    <hyperlink ref="A13" location="'A10'!A1" display="A10"/>
    <hyperlink ref="A14" location="'A11'!A1" display="A11"/>
    <hyperlink ref="A15" location="'A12'!A1" display="A12"/>
    <hyperlink ref="A16" location="'A13'!A1" display="A13"/>
    <hyperlink ref="A17" location="'A14'!A1" display="A14"/>
    <hyperlink ref="A18" location="'A15'!A1" display="A15"/>
    <hyperlink ref="A19" location="'A16'!A1" display="A16"/>
    <hyperlink ref="A20" location="'A17'!A1" display="A17"/>
    <hyperlink ref="A21" location="'A18'!A1" display="A18"/>
    <hyperlink ref="A22" location="'A19'!A1" display="A19"/>
    <hyperlink ref="A23" location="'A20'!A1" display="A20"/>
    <hyperlink ref="A24" location="'A21'!A1" display="A21"/>
    <hyperlink ref="A25" location="'A22'!A1" display="A22"/>
    <hyperlink ref="A26" location="'A23'!A1" display="A23"/>
    <hyperlink ref="A27" location="'A24'!A1" display="A24"/>
    <hyperlink ref="A28" location="'A25'!A1" display="A25"/>
    <hyperlink ref="A29" location="'A26'!A1" display="A26"/>
    <hyperlink ref="A30" location="'A27'!A1" display="A27"/>
    <hyperlink ref="A31" location="'A28'!A1" display="A28"/>
  </hyperlinks>
  <pageMargins left="0.53" right="0.61" top="0.98425196850393704" bottom="0.98425196850393704" header="0.51181102362204722" footer="0.51181102362204722"/>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3" width="8.7109375" customWidth="1"/>
  </cols>
  <sheetData>
    <row r="1" spans="1:11" ht="30" customHeight="1" x14ac:dyDescent="0.2">
      <c r="A1" s="346" t="s">
        <v>520</v>
      </c>
      <c r="B1" s="346"/>
      <c r="C1" s="346"/>
      <c r="D1" s="346"/>
      <c r="E1" s="346"/>
      <c r="F1" s="346"/>
      <c r="G1" s="346"/>
      <c r="H1" s="346"/>
      <c r="I1" s="346"/>
      <c r="J1" s="346"/>
      <c r="K1" s="346"/>
    </row>
    <row r="2" spans="1:11" x14ac:dyDescent="0.2">
      <c r="A2" s="186"/>
      <c r="B2" s="53"/>
      <c r="C2" s="53"/>
      <c r="D2" s="53"/>
      <c r="E2" s="53"/>
      <c r="F2" s="53"/>
      <c r="G2" s="53"/>
      <c r="H2" s="53"/>
      <c r="I2" s="53"/>
      <c r="J2" s="53"/>
      <c r="K2" s="53"/>
    </row>
    <row r="3" spans="1:11" x14ac:dyDescent="0.2">
      <c r="A3" s="200"/>
      <c r="B3" s="234"/>
      <c r="C3" s="203" t="s">
        <v>112</v>
      </c>
      <c r="D3" s="203" t="s">
        <v>113</v>
      </c>
      <c r="E3" s="203" t="s">
        <v>114</v>
      </c>
      <c r="F3" s="203" t="s">
        <v>131</v>
      </c>
      <c r="G3" s="203" t="s">
        <v>132</v>
      </c>
      <c r="H3" s="203" t="s">
        <v>117</v>
      </c>
      <c r="I3" s="203" t="s">
        <v>134</v>
      </c>
      <c r="J3" s="203" t="s">
        <v>135</v>
      </c>
      <c r="K3" s="203" t="s">
        <v>267</v>
      </c>
    </row>
    <row r="4" spans="1:11" ht="18" customHeight="1" x14ac:dyDescent="0.2">
      <c r="A4" s="94" t="s">
        <v>324</v>
      </c>
      <c r="B4" s="194" t="s">
        <v>449</v>
      </c>
      <c r="C4" s="336" t="s">
        <v>17</v>
      </c>
      <c r="D4" s="336"/>
      <c r="E4" s="336"/>
      <c r="F4" s="336"/>
      <c r="G4" s="336"/>
      <c r="H4" s="336"/>
      <c r="I4" s="336"/>
      <c r="J4" s="336"/>
      <c r="K4" s="336"/>
    </row>
    <row r="5" spans="1:11" x14ac:dyDescent="0.2">
      <c r="A5" s="165" t="s">
        <v>251</v>
      </c>
      <c r="B5" s="30" t="s">
        <v>227</v>
      </c>
      <c r="C5" s="97">
        <v>283.47051460151346</v>
      </c>
      <c r="D5" s="97">
        <v>2381.6896933945914</v>
      </c>
      <c r="E5" s="97">
        <v>513.64007631132358</v>
      </c>
      <c r="F5" s="97">
        <v>400.06866872008521</v>
      </c>
      <c r="G5" s="97">
        <v>135.20593398975862</v>
      </c>
      <c r="H5" s="97">
        <v>183.58203572437972</v>
      </c>
      <c r="I5" s="97">
        <v>0.12603316621437369</v>
      </c>
      <c r="J5" s="97" t="s">
        <v>233</v>
      </c>
      <c r="K5" s="74">
        <v>610.56341147942658</v>
      </c>
    </row>
    <row r="6" spans="1:11" x14ac:dyDescent="0.2">
      <c r="A6" s="165" t="s">
        <v>200</v>
      </c>
      <c r="B6" s="30" t="s">
        <v>227</v>
      </c>
      <c r="C6" s="97">
        <v>447.55206569449126</v>
      </c>
      <c r="D6" s="97">
        <v>842.48737159319899</v>
      </c>
      <c r="E6" s="97">
        <v>142.49462174081796</v>
      </c>
      <c r="F6" s="97">
        <v>439.00708435397519</v>
      </c>
      <c r="G6" s="97">
        <v>625.70100197601994</v>
      </c>
      <c r="H6" s="97">
        <v>474.03300587958529</v>
      </c>
      <c r="I6" s="97">
        <v>207.37466793598421</v>
      </c>
      <c r="J6" s="97" t="s">
        <v>233</v>
      </c>
      <c r="K6" s="74">
        <v>406.79846817057393</v>
      </c>
    </row>
    <row r="7" spans="1:11" x14ac:dyDescent="0.2">
      <c r="A7" s="165" t="s">
        <v>108</v>
      </c>
      <c r="B7" s="30" t="s">
        <v>227</v>
      </c>
      <c r="C7" s="97">
        <v>1060.3081586860524</v>
      </c>
      <c r="D7" s="97">
        <v>1477.4006419682205</v>
      </c>
      <c r="E7" s="97">
        <v>243.44585099336362</v>
      </c>
      <c r="F7" s="97">
        <v>1000.9377265472765</v>
      </c>
      <c r="G7" s="97">
        <v>419.68473004698166</v>
      </c>
      <c r="H7" s="97">
        <v>1302.2132889657109</v>
      </c>
      <c r="I7" s="97">
        <v>613.47476467647732</v>
      </c>
      <c r="J7" s="97" t="s">
        <v>233</v>
      </c>
      <c r="K7" s="74">
        <v>782.89929994568263</v>
      </c>
    </row>
    <row r="8" spans="1:11" x14ac:dyDescent="0.2">
      <c r="A8" s="165" t="s">
        <v>202</v>
      </c>
      <c r="B8" s="30" t="s">
        <v>227</v>
      </c>
      <c r="C8" s="97">
        <v>5569.538782235797</v>
      </c>
      <c r="D8" s="97">
        <v>17034.138722894793</v>
      </c>
      <c r="E8" s="97">
        <v>6227.0574751509193</v>
      </c>
      <c r="F8" s="97">
        <v>8767.3147534958298</v>
      </c>
      <c r="G8" s="97">
        <v>11094.253716956815</v>
      </c>
      <c r="H8" s="97">
        <v>4305.3541616668299</v>
      </c>
      <c r="I8" s="97">
        <v>1757.6203771079001</v>
      </c>
      <c r="J8" s="97" t="s">
        <v>233</v>
      </c>
      <c r="K8" s="74">
        <v>7847.7090810472546</v>
      </c>
    </row>
    <row r="9" spans="1:11" x14ac:dyDescent="0.2">
      <c r="A9" s="165" t="s">
        <v>252</v>
      </c>
      <c r="B9" s="30" t="s">
        <v>227</v>
      </c>
      <c r="C9" s="97">
        <v>236.11578830722422</v>
      </c>
      <c r="D9" s="97">
        <v>20.557308546335282</v>
      </c>
      <c r="E9" s="97">
        <v>259.01318010855937</v>
      </c>
      <c r="F9" s="97">
        <v>978.09720894032625</v>
      </c>
      <c r="G9" s="97">
        <v>268.29985405826648</v>
      </c>
      <c r="H9" s="97">
        <v>194.59042898426335</v>
      </c>
      <c r="I9" s="97">
        <v>483.64369600539362</v>
      </c>
      <c r="J9" s="97" t="s">
        <v>233</v>
      </c>
      <c r="K9" s="74">
        <v>297.3788615993077</v>
      </c>
    </row>
    <row r="10" spans="1:11" x14ac:dyDescent="0.2">
      <c r="A10" s="165" t="s">
        <v>205</v>
      </c>
      <c r="B10" s="30" t="s">
        <v>227</v>
      </c>
      <c r="C10" s="97">
        <v>6437.2149090639377</v>
      </c>
      <c r="D10" s="97">
        <v>8080.3963530753799</v>
      </c>
      <c r="E10" s="97">
        <v>3597.9457786752264</v>
      </c>
      <c r="F10" s="97">
        <v>5379.3299038187588</v>
      </c>
      <c r="G10" s="97">
        <v>4526.1047106545329</v>
      </c>
      <c r="H10" s="97">
        <v>4089.454925523652</v>
      </c>
      <c r="I10" s="97">
        <v>3556.68865654922</v>
      </c>
      <c r="J10" s="97" t="s">
        <v>233</v>
      </c>
      <c r="K10" s="74">
        <v>5078.0719664000244</v>
      </c>
    </row>
    <row r="11" spans="1:11" x14ac:dyDescent="0.2">
      <c r="A11" s="165" t="s">
        <v>206</v>
      </c>
      <c r="B11" s="96" t="s">
        <v>228</v>
      </c>
      <c r="C11" s="97">
        <v>9.1251418226894447</v>
      </c>
      <c r="D11" s="230">
        <v>0</v>
      </c>
      <c r="E11" s="97">
        <v>0.64577111325690173</v>
      </c>
      <c r="F11" s="97">
        <v>62.681852427111373</v>
      </c>
      <c r="G11" s="97">
        <v>3.0072666410604154</v>
      </c>
      <c r="H11" s="97">
        <v>10.936597361606504</v>
      </c>
      <c r="I11" s="230">
        <v>0</v>
      </c>
      <c r="J11" s="97" t="s">
        <v>233</v>
      </c>
      <c r="K11" s="74">
        <v>9.6261454666555348</v>
      </c>
    </row>
    <row r="12" spans="1:11" x14ac:dyDescent="0.2">
      <c r="A12" s="165" t="s">
        <v>256</v>
      </c>
      <c r="B12" s="96" t="s">
        <v>257</v>
      </c>
      <c r="C12" s="97">
        <v>31.58038511090259</v>
      </c>
      <c r="D12" s="230">
        <v>0</v>
      </c>
      <c r="E12" s="97">
        <v>54.51197779023061</v>
      </c>
      <c r="F12" s="97">
        <v>475.33210878233706</v>
      </c>
      <c r="G12" s="97">
        <v>28.870916311688859</v>
      </c>
      <c r="H12" s="97">
        <v>2.9911092703186375</v>
      </c>
      <c r="I12" s="230">
        <v>0</v>
      </c>
      <c r="J12" s="97" t="s">
        <v>233</v>
      </c>
      <c r="K12" s="74">
        <v>74.458945795516527</v>
      </c>
    </row>
    <row r="13" spans="1:11" x14ac:dyDescent="0.2">
      <c r="A13" s="165" t="s">
        <v>214</v>
      </c>
      <c r="B13" s="96" t="s">
        <v>257</v>
      </c>
      <c r="C13" s="97">
        <v>608.50325534478452</v>
      </c>
      <c r="D13" s="97">
        <v>1109.6285673840189</v>
      </c>
      <c r="E13" s="97">
        <v>721.94160451419998</v>
      </c>
      <c r="F13" s="97">
        <v>200.7151818336707</v>
      </c>
      <c r="G13" s="97">
        <v>1299.0389891085235</v>
      </c>
      <c r="H13" s="97">
        <v>374.17988950494481</v>
      </c>
      <c r="I13" s="97">
        <v>13.214722793817726</v>
      </c>
      <c r="J13" s="97" t="s">
        <v>233</v>
      </c>
      <c r="K13" s="74">
        <v>690.19085691999419</v>
      </c>
    </row>
    <row r="14" spans="1:11" x14ac:dyDescent="0.2">
      <c r="A14" s="165" t="s">
        <v>215</v>
      </c>
      <c r="B14" s="96" t="s">
        <v>229</v>
      </c>
      <c r="C14" s="97">
        <v>35871.308381770919</v>
      </c>
      <c r="D14" s="230">
        <v>0</v>
      </c>
      <c r="E14" s="97">
        <v>11246.762488685808</v>
      </c>
      <c r="F14" s="97">
        <v>3599.8379165045349</v>
      </c>
      <c r="G14" s="97">
        <v>30.944135529325003</v>
      </c>
      <c r="H14" s="97">
        <v>4424.1707868215044</v>
      </c>
      <c r="I14" s="230">
        <v>0</v>
      </c>
      <c r="J14" s="97" t="s">
        <v>233</v>
      </c>
      <c r="K14" s="74">
        <v>11919.803801224971</v>
      </c>
    </row>
    <row r="15" spans="1:11" x14ac:dyDescent="0.2">
      <c r="A15" s="165" t="s">
        <v>216</v>
      </c>
      <c r="B15" s="96" t="s">
        <v>261</v>
      </c>
      <c r="C15" s="97">
        <v>645.69695701697708</v>
      </c>
      <c r="D15" s="97">
        <v>949.66644365109335</v>
      </c>
      <c r="E15" s="97">
        <v>855.84663153958354</v>
      </c>
      <c r="F15" s="97">
        <v>1472.1831050624855</v>
      </c>
      <c r="G15" s="97">
        <v>1011.9120826536116</v>
      </c>
      <c r="H15" s="97">
        <v>633.4938192712417</v>
      </c>
      <c r="I15" s="97">
        <v>632.93856072858478</v>
      </c>
      <c r="J15" s="97" t="s">
        <v>233</v>
      </c>
      <c r="K15" s="74">
        <v>869.57328250812827</v>
      </c>
    </row>
    <row r="16" spans="1:11" x14ac:dyDescent="0.2">
      <c r="A16" s="165" t="s">
        <v>217</v>
      </c>
      <c r="B16" s="96" t="s">
        <v>261</v>
      </c>
      <c r="C16" s="97">
        <v>11187.599718574647</v>
      </c>
      <c r="D16" s="97">
        <v>8320.5374854700658</v>
      </c>
      <c r="E16" s="97">
        <v>4310.5802717056249</v>
      </c>
      <c r="F16" s="97">
        <v>8600.6067141259045</v>
      </c>
      <c r="G16" s="97">
        <v>5565.4187101269872</v>
      </c>
      <c r="H16" s="97">
        <v>4836.3438457104148</v>
      </c>
      <c r="I16" s="97">
        <v>5065.1440641206837</v>
      </c>
      <c r="J16" s="97" t="s">
        <v>233</v>
      </c>
      <c r="K16" s="74">
        <v>6873.2349479521163</v>
      </c>
    </row>
    <row r="17" spans="1:11" x14ac:dyDescent="0.2">
      <c r="A17" s="165" t="s">
        <v>253</v>
      </c>
      <c r="B17" s="30" t="s">
        <v>227</v>
      </c>
      <c r="C17" s="97">
        <v>1655.7405542899514</v>
      </c>
      <c r="D17" s="97">
        <v>5133.8833544245235</v>
      </c>
      <c r="E17" s="97">
        <v>1330.6467151463028</v>
      </c>
      <c r="F17" s="97">
        <v>778.43585416512246</v>
      </c>
      <c r="G17" s="97">
        <v>1152.0339429921153</v>
      </c>
      <c r="H17" s="97">
        <v>1890.5026487672853</v>
      </c>
      <c r="I17" s="97">
        <v>39.461641693628309</v>
      </c>
      <c r="J17" s="97" t="s">
        <v>233</v>
      </c>
      <c r="K17" s="74">
        <v>1827.2003688979478</v>
      </c>
    </row>
    <row r="18" spans="1:11" x14ac:dyDescent="0.2">
      <c r="A18" s="165" t="s">
        <v>220</v>
      </c>
      <c r="B18" s="30" t="s">
        <v>227</v>
      </c>
      <c r="C18" s="97">
        <v>173.31301243325834</v>
      </c>
      <c r="D18" s="230">
        <v>0</v>
      </c>
      <c r="E18" s="97">
        <v>0.82532805010419186</v>
      </c>
      <c r="F18" s="97">
        <v>80.702973618437397</v>
      </c>
      <c r="G18" s="97">
        <v>31.690475711143598</v>
      </c>
      <c r="H18" s="97">
        <v>1.0344507543937453</v>
      </c>
      <c r="I18" s="97">
        <v>104.73516793214783</v>
      </c>
      <c r="J18" s="97" t="s">
        <v>233</v>
      </c>
      <c r="K18" s="74">
        <v>51.1513813773321</v>
      </c>
    </row>
    <row r="19" spans="1:11" x14ac:dyDescent="0.2">
      <c r="A19" s="165" t="s">
        <v>221</v>
      </c>
      <c r="B19" s="30" t="s">
        <v>227</v>
      </c>
      <c r="C19" s="97">
        <v>3290.576366668256</v>
      </c>
      <c r="D19" s="97">
        <v>2977.8828217331879</v>
      </c>
      <c r="E19" s="97">
        <v>1087.0661012708708</v>
      </c>
      <c r="F19" s="97">
        <v>2113.4872463286097</v>
      </c>
      <c r="G19" s="97">
        <v>1638.0727018951113</v>
      </c>
      <c r="H19" s="97">
        <v>3175.1735629703539</v>
      </c>
      <c r="I19" s="97">
        <v>1336.3935316923075</v>
      </c>
      <c r="J19" s="97" t="s">
        <v>233</v>
      </c>
      <c r="K19" s="74">
        <v>2156.265368067548</v>
      </c>
    </row>
    <row r="20" spans="1:11" x14ac:dyDescent="0.2">
      <c r="A20" s="165" t="s">
        <v>222</v>
      </c>
      <c r="B20" s="30" t="s">
        <v>227</v>
      </c>
      <c r="C20" s="97">
        <v>1703.6728777901967</v>
      </c>
      <c r="D20" s="97">
        <v>740.53196292539906</v>
      </c>
      <c r="E20" s="97">
        <v>970.56641333152345</v>
      </c>
      <c r="F20" s="97">
        <v>1384.8645347134798</v>
      </c>
      <c r="G20" s="97">
        <v>391.3396865989933</v>
      </c>
      <c r="H20" s="97">
        <v>1149.0899952931668</v>
      </c>
      <c r="I20" s="97">
        <v>1523.925863758923</v>
      </c>
      <c r="J20" s="97" t="s">
        <v>233</v>
      </c>
      <c r="K20" s="74">
        <v>1117.0011573067652</v>
      </c>
    </row>
    <row r="21" spans="1:11" x14ac:dyDescent="0.2">
      <c r="A21" s="165" t="s">
        <v>223</v>
      </c>
      <c r="B21" s="30" t="s">
        <v>227</v>
      </c>
      <c r="C21" s="97">
        <v>4753.878754534845</v>
      </c>
      <c r="D21" s="97">
        <v>1919.4760282067541</v>
      </c>
      <c r="E21" s="97">
        <v>2039.0640432428561</v>
      </c>
      <c r="F21" s="97">
        <v>2559.6149698031772</v>
      </c>
      <c r="G21" s="97">
        <v>2779.8961320236231</v>
      </c>
      <c r="H21" s="97">
        <v>1283.4944071672564</v>
      </c>
      <c r="I21" s="97">
        <v>1773.9489462291585</v>
      </c>
      <c r="J21" s="97" t="s">
        <v>233</v>
      </c>
      <c r="K21" s="74">
        <v>2618.9655552817321</v>
      </c>
    </row>
    <row r="22" spans="1:11" x14ac:dyDescent="0.2">
      <c r="A22" s="227" t="s">
        <v>224</v>
      </c>
      <c r="B22" s="233" t="s">
        <v>231</v>
      </c>
      <c r="C22" s="196">
        <v>4984.3957614341571</v>
      </c>
      <c r="D22" s="196">
        <v>0</v>
      </c>
      <c r="E22" s="196">
        <v>2957.9989520374247</v>
      </c>
      <c r="F22" s="196">
        <v>2970.560595419659</v>
      </c>
      <c r="G22" s="196">
        <v>4913.3044075323478</v>
      </c>
      <c r="H22" s="196">
        <v>4301.8422091332259</v>
      </c>
      <c r="I22" s="196">
        <v>3346.9176666280141</v>
      </c>
      <c r="J22" s="196" t="s">
        <v>233</v>
      </c>
      <c r="K22" s="197">
        <v>3322.437106663745</v>
      </c>
    </row>
    <row r="23" spans="1:11" x14ac:dyDescent="0.2">
      <c r="A23" s="95"/>
      <c r="B23" s="96"/>
      <c r="C23" s="97"/>
      <c r="D23" s="97"/>
      <c r="E23" s="97"/>
      <c r="F23" s="97"/>
      <c r="G23" s="97"/>
      <c r="H23" s="97"/>
      <c r="I23" s="98"/>
      <c r="J23" s="97"/>
      <c r="K23" s="74"/>
    </row>
    <row r="24" spans="1:11" x14ac:dyDescent="0.2">
      <c r="A24" s="31" t="s">
        <v>262</v>
      </c>
      <c r="B24" s="179"/>
      <c r="C24" s="36"/>
      <c r="D24" s="36"/>
      <c r="E24" s="36"/>
      <c r="F24" s="36"/>
      <c r="G24" s="36"/>
      <c r="H24" s="36"/>
      <c r="I24" s="36"/>
      <c r="J24" s="36"/>
      <c r="K24" s="53"/>
    </row>
    <row r="25" spans="1:11" x14ac:dyDescent="0.2">
      <c r="A25" s="31" t="s">
        <v>493</v>
      </c>
      <c r="B25" s="186"/>
      <c r="C25" s="190"/>
      <c r="D25" s="190"/>
      <c r="E25" s="190"/>
      <c r="F25" s="190"/>
      <c r="G25" s="190"/>
      <c r="H25" s="190"/>
      <c r="I25" s="190"/>
      <c r="J25" s="190"/>
      <c r="K25" s="190"/>
    </row>
    <row r="26" spans="1:11" x14ac:dyDescent="0.2">
      <c r="A26" s="335" t="s">
        <v>355</v>
      </c>
      <c r="B26" s="335"/>
      <c r="C26" s="335"/>
      <c r="D26" s="335"/>
      <c r="E26" s="335"/>
      <c r="F26" s="335"/>
      <c r="G26" s="335"/>
      <c r="H26" s="335"/>
      <c r="I26" s="335"/>
      <c r="J26" s="335"/>
      <c r="K26" s="335"/>
    </row>
    <row r="27" spans="1:11" x14ac:dyDescent="0.2">
      <c r="A27" s="335" t="s">
        <v>356</v>
      </c>
      <c r="B27" s="335"/>
      <c r="C27" s="335"/>
      <c r="D27" s="335"/>
      <c r="E27" s="335"/>
      <c r="F27" s="335"/>
      <c r="G27" s="335"/>
      <c r="H27" s="335"/>
      <c r="I27" s="335"/>
      <c r="J27" s="335"/>
      <c r="K27" s="335"/>
    </row>
    <row r="28" spans="1:11" x14ac:dyDescent="0.2">
      <c r="A28" s="31" t="s">
        <v>13</v>
      </c>
      <c r="B28" s="31"/>
      <c r="C28" s="93"/>
      <c r="D28" s="52"/>
      <c r="E28" s="52"/>
      <c r="F28" s="52"/>
      <c r="G28" s="53"/>
      <c r="H28" s="53"/>
      <c r="I28" s="53"/>
      <c r="J28" s="53"/>
      <c r="K28" s="190"/>
    </row>
    <row r="29" spans="1:11" x14ac:dyDescent="0.2">
      <c r="A29" s="31" t="s">
        <v>483</v>
      </c>
      <c r="B29" s="31"/>
      <c r="C29" s="93"/>
      <c r="D29" s="53"/>
      <c r="E29" s="53"/>
      <c r="F29" s="53"/>
      <c r="G29" s="53"/>
      <c r="H29" s="53"/>
      <c r="I29" s="53"/>
      <c r="J29" s="53"/>
      <c r="K29" s="190"/>
    </row>
    <row r="30" spans="1:11" x14ac:dyDescent="0.2">
      <c r="A30" s="31" t="s">
        <v>338</v>
      </c>
      <c r="B30" s="53"/>
      <c r="C30" s="93"/>
      <c r="D30" s="53"/>
      <c r="E30" s="53"/>
      <c r="F30" s="53"/>
      <c r="G30" s="53"/>
      <c r="H30" s="53"/>
      <c r="I30" s="53"/>
      <c r="J30" s="53"/>
      <c r="K30" s="190"/>
    </row>
    <row r="31" spans="1:11" x14ac:dyDescent="0.2">
      <c r="A31" s="31" t="s">
        <v>14</v>
      </c>
      <c r="B31" s="53"/>
      <c r="C31" s="93"/>
      <c r="D31" s="53"/>
      <c r="E31" s="53"/>
      <c r="F31" s="53"/>
      <c r="G31" s="53"/>
      <c r="H31" s="53"/>
      <c r="I31" s="53"/>
      <c r="J31" s="53"/>
      <c r="K31" s="190"/>
    </row>
    <row r="32" spans="1:11" x14ac:dyDescent="0.2">
      <c r="A32" s="31" t="s">
        <v>15</v>
      </c>
      <c r="B32" s="53"/>
      <c r="C32" s="93"/>
      <c r="D32" s="53"/>
      <c r="E32" s="53"/>
      <c r="F32" s="53"/>
      <c r="G32" s="53"/>
      <c r="H32" s="53"/>
      <c r="I32" s="53"/>
      <c r="J32" s="53"/>
      <c r="K32" s="190"/>
    </row>
    <row r="33" spans="1:11" x14ac:dyDescent="0.2">
      <c r="A33" s="31" t="s">
        <v>328</v>
      </c>
      <c r="B33" s="53"/>
      <c r="C33" s="93"/>
      <c r="D33" s="53"/>
      <c r="E33" s="53"/>
      <c r="F33" s="53"/>
      <c r="G33" s="53"/>
      <c r="H33" s="53"/>
      <c r="I33" s="53"/>
      <c r="J33" s="53"/>
      <c r="K33" s="190"/>
    </row>
    <row r="34" spans="1:11" x14ac:dyDescent="0.2">
      <c r="A34" s="31" t="s">
        <v>337</v>
      </c>
      <c r="B34" s="53"/>
      <c r="C34" s="93"/>
      <c r="D34" s="53"/>
      <c r="E34" s="53"/>
      <c r="F34" s="53"/>
      <c r="G34" s="53"/>
      <c r="H34" s="53"/>
      <c r="I34" s="53"/>
      <c r="J34" s="53"/>
      <c r="K34" s="190"/>
    </row>
    <row r="35" spans="1:11" x14ac:dyDescent="0.2">
      <c r="A35" s="31" t="s">
        <v>327</v>
      </c>
      <c r="B35" s="53"/>
      <c r="C35" s="93"/>
      <c r="D35" s="53"/>
      <c r="E35" s="53"/>
      <c r="F35" s="53"/>
      <c r="G35" s="53"/>
      <c r="H35" s="53"/>
      <c r="I35" s="53"/>
      <c r="J35" s="53"/>
      <c r="K35" s="190"/>
    </row>
    <row r="36" spans="1:11" x14ac:dyDescent="0.2">
      <c r="A36" s="224"/>
      <c r="B36" s="53"/>
      <c r="C36" s="53"/>
      <c r="D36" s="53"/>
      <c r="E36" s="53"/>
      <c r="F36" s="53"/>
      <c r="G36" s="53"/>
      <c r="H36" s="53"/>
      <c r="I36" s="53"/>
      <c r="J36" s="53"/>
      <c r="K36" s="53"/>
    </row>
    <row r="37" spans="1:11" x14ac:dyDescent="0.2">
      <c r="A37" s="167" t="s">
        <v>7</v>
      </c>
      <c r="B37" s="53"/>
      <c r="C37" s="53"/>
      <c r="D37" s="53"/>
      <c r="E37" s="53"/>
      <c r="F37" s="53"/>
      <c r="G37" s="53"/>
      <c r="H37" s="53"/>
      <c r="I37" s="53"/>
      <c r="J37" s="53"/>
      <c r="K37" s="53"/>
    </row>
    <row r="38" spans="1:11" x14ac:dyDescent="0.2">
      <c r="A38" s="54" t="s">
        <v>8</v>
      </c>
    </row>
  </sheetData>
  <mergeCells count="4">
    <mergeCell ref="C4:K4"/>
    <mergeCell ref="A26:K26"/>
    <mergeCell ref="A27:K27"/>
    <mergeCell ref="A1:K1"/>
  </mergeCells>
  <phoneticPr fontId="2" type="noConversion"/>
  <pageMargins left="0.46" right="0.35" top="0.65" bottom="0.61" header="0.43" footer="0.5"/>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1" width="8.7109375" customWidth="1"/>
  </cols>
  <sheetData>
    <row r="1" spans="1:11" ht="30" customHeight="1" x14ac:dyDescent="0.2">
      <c r="A1" s="347" t="s">
        <v>519</v>
      </c>
      <c r="B1" s="347"/>
      <c r="C1" s="347"/>
      <c r="D1" s="347"/>
      <c r="E1" s="347"/>
      <c r="F1" s="347"/>
      <c r="G1" s="347"/>
      <c r="H1" s="347"/>
      <c r="I1" s="347"/>
      <c r="J1" s="347"/>
      <c r="K1" s="347"/>
    </row>
    <row r="2" spans="1:11" x14ac:dyDescent="0.2">
      <c r="A2" s="186"/>
      <c r="B2" s="53"/>
      <c r="C2" s="53"/>
      <c r="D2" s="53"/>
      <c r="E2" s="53"/>
      <c r="F2" s="53"/>
      <c r="G2" s="53"/>
      <c r="H2" s="53"/>
      <c r="I2" s="53"/>
      <c r="J2" s="53"/>
      <c r="K2" s="53"/>
    </row>
    <row r="3" spans="1:11" x14ac:dyDescent="0.2">
      <c r="A3" s="193"/>
      <c r="B3" s="178"/>
      <c r="C3" s="83" t="s">
        <v>112</v>
      </c>
      <c r="D3" s="83" t="s">
        <v>113</v>
      </c>
      <c r="E3" s="83" t="s">
        <v>114</v>
      </c>
      <c r="F3" s="83" t="s">
        <v>131</v>
      </c>
      <c r="G3" s="83" t="s">
        <v>132</v>
      </c>
      <c r="H3" s="83" t="s">
        <v>117</v>
      </c>
      <c r="I3" s="83" t="s">
        <v>134</v>
      </c>
      <c r="J3" s="83" t="s">
        <v>135</v>
      </c>
      <c r="K3" s="83" t="s">
        <v>267</v>
      </c>
    </row>
    <row r="4" spans="1:11" ht="18" customHeight="1" x14ac:dyDescent="0.2">
      <c r="A4" s="94" t="s">
        <v>324</v>
      </c>
      <c r="B4" s="194" t="s">
        <v>449</v>
      </c>
      <c r="C4" s="336" t="s">
        <v>18</v>
      </c>
      <c r="D4" s="336"/>
      <c r="E4" s="336"/>
      <c r="F4" s="336"/>
      <c r="G4" s="336"/>
      <c r="H4" s="336"/>
      <c r="I4" s="336"/>
      <c r="J4" s="336"/>
      <c r="K4" s="336"/>
    </row>
    <row r="5" spans="1:11" x14ac:dyDescent="0.2">
      <c r="A5" s="165" t="s">
        <v>251</v>
      </c>
      <c r="B5" s="30" t="s">
        <v>227</v>
      </c>
      <c r="C5" s="97">
        <v>228.29160981787683</v>
      </c>
      <c r="D5" s="97">
        <v>2041.5514664708455</v>
      </c>
      <c r="E5" s="97">
        <v>666.74367406595127</v>
      </c>
      <c r="F5" s="97">
        <v>599.4880522214313</v>
      </c>
      <c r="G5" s="97">
        <v>28.777309692682373</v>
      </c>
      <c r="H5" s="97">
        <v>110.9408480685094</v>
      </c>
      <c r="I5" s="97">
        <v>18.292124142934803</v>
      </c>
      <c r="J5" s="97" t="s">
        <v>233</v>
      </c>
      <c r="K5" s="74">
        <v>379.1264043393723</v>
      </c>
    </row>
    <row r="6" spans="1:11" x14ac:dyDescent="0.2">
      <c r="A6" s="165" t="s">
        <v>200</v>
      </c>
      <c r="B6" s="30" t="s">
        <v>227</v>
      </c>
      <c r="C6" s="97">
        <v>706.5880929688343</v>
      </c>
      <c r="D6" s="97">
        <v>968.20100324393854</v>
      </c>
      <c r="E6" s="97">
        <v>267.80845442880349</v>
      </c>
      <c r="F6" s="97">
        <v>431.54258653259382</v>
      </c>
      <c r="G6" s="97">
        <v>364.93136343509309</v>
      </c>
      <c r="H6" s="97">
        <v>174.85227257300878</v>
      </c>
      <c r="I6" s="97">
        <v>486.09890130679406</v>
      </c>
      <c r="J6" s="97" t="s">
        <v>233</v>
      </c>
      <c r="K6" s="74">
        <v>396.89213914755368</v>
      </c>
    </row>
    <row r="7" spans="1:11" x14ac:dyDescent="0.2">
      <c r="A7" s="165" t="s">
        <v>108</v>
      </c>
      <c r="B7" s="30" t="s">
        <v>227</v>
      </c>
      <c r="C7" s="97">
        <v>1239.0537018108171</v>
      </c>
      <c r="D7" s="97">
        <v>1229.3211411751529</v>
      </c>
      <c r="E7" s="97">
        <v>346.59926913887216</v>
      </c>
      <c r="F7" s="97">
        <v>916.89128751023338</v>
      </c>
      <c r="G7" s="97">
        <v>550.9412008203924</v>
      </c>
      <c r="H7" s="97">
        <v>433.30415275938174</v>
      </c>
      <c r="I7" s="97">
        <v>843.82547239137432</v>
      </c>
      <c r="J7" s="97" t="s">
        <v>233</v>
      </c>
      <c r="K7" s="74">
        <v>655.89169699987599</v>
      </c>
    </row>
    <row r="8" spans="1:11" x14ac:dyDescent="0.2">
      <c r="A8" s="165" t="s">
        <v>202</v>
      </c>
      <c r="B8" s="30" t="s">
        <v>227</v>
      </c>
      <c r="C8" s="97">
        <v>7912.0012680112786</v>
      </c>
      <c r="D8" s="97">
        <v>34515.959100115462</v>
      </c>
      <c r="E8" s="97">
        <v>7590.4773597342673</v>
      </c>
      <c r="F8" s="97">
        <v>9066.7741869865713</v>
      </c>
      <c r="G8" s="97">
        <v>8340.1082283428495</v>
      </c>
      <c r="H8" s="97">
        <v>6677.4075543675226</v>
      </c>
      <c r="I8" s="97">
        <v>1440.3017561665893</v>
      </c>
      <c r="J8" s="97" t="s">
        <v>233</v>
      </c>
      <c r="K8" s="74">
        <v>7949.2398089319668</v>
      </c>
    </row>
    <row r="9" spans="1:11" x14ac:dyDescent="0.2">
      <c r="A9" s="165" t="s">
        <v>252</v>
      </c>
      <c r="B9" s="30" t="s">
        <v>227</v>
      </c>
      <c r="C9" s="97">
        <v>213.70985027818054</v>
      </c>
      <c r="D9" s="97">
        <v>11.741217393851093</v>
      </c>
      <c r="E9" s="97">
        <v>387.74153407615017</v>
      </c>
      <c r="F9" s="97">
        <v>1571.8361346569841</v>
      </c>
      <c r="G9" s="97">
        <v>197.07188201990323</v>
      </c>
      <c r="H9" s="97">
        <v>126.4624033591241</v>
      </c>
      <c r="I9" s="97">
        <v>1311.0253571261319</v>
      </c>
      <c r="J9" s="97" t="s">
        <v>233</v>
      </c>
      <c r="K9" s="74">
        <v>597.24460099099576</v>
      </c>
    </row>
    <row r="10" spans="1:11" x14ac:dyDescent="0.2">
      <c r="A10" s="165" t="s">
        <v>205</v>
      </c>
      <c r="B10" s="30" t="s">
        <v>227</v>
      </c>
      <c r="C10" s="97">
        <v>10546.663301714234</v>
      </c>
      <c r="D10" s="97">
        <v>10360.776581097269</v>
      </c>
      <c r="E10" s="97">
        <v>4256.5924017632306</v>
      </c>
      <c r="F10" s="97">
        <v>6531.3916754343418</v>
      </c>
      <c r="G10" s="97">
        <v>2742.227186936595</v>
      </c>
      <c r="H10" s="97">
        <v>4404.6195674003984</v>
      </c>
      <c r="I10" s="97">
        <v>5277.0735622801867</v>
      </c>
      <c r="J10" s="97" t="s">
        <v>233</v>
      </c>
      <c r="K10" s="74">
        <v>5052.4617344051721</v>
      </c>
    </row>
    <row r="11" spans="1:11" x14ac:dyDescent="0.2">
      <c r="A11" s="165" t="s">
        <v>206</v>
      </c>
      <c r="B11" s="96" t="s">
        <v>228</v>
      </c>
      <c r="C11" s="230">
        <v>0</v>
      </c>
      <c r="D11" s="230">
        <v>0</v>
      </c>
      <c r="E11" s="230">
        <v>1.3832230898044029</v>
      </c>
      <c r="F11" s="97">
        <v>53.100828671325928</v>
      </c>
      <c r="G11" s="97">
        <v>1.6455543518570426</v>
      </c>
      <c r="H11" s="97">
        <v>2.1093436473068126</v>
      </c>
      <c r="I11" s="97">
        <v>0</v>
      </c>
      <c r="J11" s="97" t="s">
        <v>233</v>
      </c>
      <c r="K11" s="74">
        <v>10.0688343032473</v>
      </c>
    </row>
    <row r="12" spans="1:11" x14ac:dyDescent="0.2">
      <c r="A12" s="165" t="s">
        <v>256</v>
      </c>
      <c r="B12" s="96" t="s">
        <v>257</v>
      </c>
      <c r="C12" s="97">
        <v>93.845927638871345</v>
      </c>
      <c r="D12" s="230">
        <v>0</v>
      </c>
      <c r="E12" s="97">
        <v>39.930463343967119</v>
      </c>
      <c r="F12" s="97">
        <v>552.92240102422727</v>
      </c>
      <c r="G12" s="97">
        <v>19.297448808437554</v>
      </c>
      <c r="H12" s="97">
        <v>0.10743522708779973</v>
      </c>
      <c r="I12" s="230">
        <v>0</v>
      </c>
      <c r="J12" s="97" t="s">
        <v>233</v>
      </c>
      <c r="K12" s="74">
        <v>121.52676381290775</v>
      </c>
    </row>
    <row r="13" spans="1:11" x14ac:dyDescent="0.2">
      <c r="A13" s="165" t="s">
        <v>214</v>
      </c>
      <c r="B13" s="96" t="s">
        <v>257</v>
      </c>
      <c r="C13" s="97">
        <v>1124.9564550855125</v>
      </c>
      <c r="D13" s="97">
        <v>1307.8307466195843</v>
      </c>
      <c r="E13" s="97">
        <v>965.74881871626872</v>
      </c>
      <c r="F13" s="97">
        <v>601.96441743227899</v>
      </c>
      <c r="G13" s="97">
        <v>892.21669356844438</v>
      </c>
      <c r="H13" s="97">
        <v>905.04386973822022</v>
      </c>
      <c r="I13" s="97">
        <v>164.75561266566359</v>
      </c>
      <c r="J13" s="97" t="s">
        <v>233</v>
      </c>
      <c r="K13" s="74">
        <v>823.3091201992122</v>
      </c>
    </row>
    <row r="14" spans="1:11" x14ac:dyDescent="0.2">
      <c r="A14" s="165" t="s">
        <v>215</v>
      </c>
      <c r="B14" s="96" t="s">
        <v>229</v>
      </c>
      <c r="C14" s="97">
        <v>23931.324094137482</v>
      </c>
      <c r="D14" s="230">
        <v>0</v>
      </c>
      <c r="E14" s="97">
        <v>6259.7543603182339</v>
      </c>
      <c r="F14" s="97">
        <v>5583.9560229099652</v>
      </c>
      <c r="G14" s="230">
        <v>4.4214073113124304</v>
      </c>
      <c r="H14" s="97">
        <v>2275.0375519823242</v>
      </c>
      <c r="I14" s="230">
        <v>0</v>
      </c>
      <c r="J14" s="97" t="s">
        <v>233</v>
      </c>
      <c r="K14" s="74">
        <v>5240.8892410244989</v>
      </c>
    </row>
    <row r="15" spans="1:11" x14ac:dyDescent="0.2">
      <c r="A15" s="165" t="s">
        <v>216</v>
      </c>
      <c r="B15" s="96" t="s">
        <v>261</v>
      </c>
      <c r="C15" s="97">
        <v>2262.8378334479507</v>
      </c>
      <c r="D15" s="97">
        <v>1933.5052122270549</v>
      </c>
      <c r="E15" s="97">
        <v>803.90891822288825</v>
      </c>
      <c r="F15" s="97">
        <v>1334.1231101342858</v>
      </c>
      <c r="G15" s="97">
        <v>625.8295674402151</v>
      </c>
      <c r="H15" s="97">
        <v>468.23086774684941</v>
      </c>
      <c r="I15" s="97">
        <v>1537.5583407438573</v>
      </c>
      <c r="J15" s="97" t="s">
        <v>233</v>
      </c>
      <c r="K15" s="74">
        <v>1068.8706840705552</v>
      </c>
    </row>
    <row r="16" spans="1:11" x14ac:dyDescent="0.2">
      <c r="A16" s="165" t="s">
        <v>217</v>
      </c>
      <c r="B16" s="96" t="s">
        <v>261</v>
      </c>
      <c r="C16" s="97">
        <v>19674.387380118897</v>
      </c>
      <c r="D16" s="97">
        <v>13176.797030810903</v>
      </c>
      <c r="E16" s="97">
        <v>8067.4653035468664</v>
      </c>
      <c r="F16" s="97">
        <v>7426.8871668655665</v>
      </c>
      <c r="G16" s="97">
        <v>7315.7889301852274</v>
      </c>
      <c r="H16" s="97">
        <v>5274.1809025896328</v>
      </c>
      <c r="I16" s="97">
        <v>19445.514596825196</v>
      </c>
      <c r="J16" s="97" t="s">
        <v>233</v>
      </c>
      <c r="K16" s="74">
        <v>9997.3500145970247</v>
      </c>
    </row>
    <row r="17" spans="1:11" x14ac:dyDescent="0.2">
      <c r="A17" s="165" t="s">
        <v>253</v>
      </c>
      <c r="B17" s="30" t="s">
        <v>227</v>
      </c>
      <c r="C17" s="97">
        <v>1972.9958652817868</v>
      </c>
      <c r="D17" s="97">
        <v>9947.6056718657383</v>
      </c>
      <c r="E17" s="97">
        <v>2173.972979362587</v>
      </c>
      <c r="F17" s="97">
        <v>796.36426678082898</v>
      </c>
      <c r="G17" s="97">
        <v>678.10984501293558</v>
      </c>
      <c r="H17" s="97">
        <v>2472.851854748194</v>
      </c>
      <c r="I17" s="97">
        <v>25.255123821205117</v>
      </c>
      <c r="J17" s="97" t="s">
        <v>233</v>
      </c>
      <c r="K17" s="74">
        <v>1444.7867094355458</v>
      </c>
    </row>
    <row r="18" spans="1:11" x14ac:dyDescent="0.2">
      <c r="A18" s="165" t="s">
        <v>220</v>
      </c>
      <c r="B18" s="30" t="s">
        <v>227</v>
      </c>
      <c r="C18" s="97">
        <v>5.4093121367563537</v>
      </c>
      <c r="D18" s="230">
        <v>0</v>
      </c>
      <c r="E18" s="97">
        <v>0.33092251651613264</v>
      </c>
      <c r="F18" s="97">
        <v>186.02401939814624</v>
      </c>
      <c r="G18" s="97">
        <v>34.138102710088084</v>
      </c>
      <c r="H18" s="97">
        <v>0.1351117993236752</v>
      </c>
      <c r="I18" s="97">
        <v>351.0475829292962</v>
      </c>
      <c r="J18" s="97" t="s">
        <v>233</v>
      </c>
      <c r="K18" s="74">
        <v>76.814715186654595</v>
      </c>
    </row>
    <row r="19" spans="1:11" x14ac:dyDescent="0.2">
      <c r="A19" s="165" t="s">
        <v>221</v>
      </c>
      <c r="B19" s="30" t="s">
        <v>227</v>
      </c>
      <c r="C19" s="97">
        <v>4249.1696277019091</v>
      </c>
      <c r="D19" s="97">
        <v>3133.3195273341444</v>
      </c>
      <c r="E19" s="97">
        <v>1179.8426364616791</v>
      </c>
      <c r="F19" s="97">
        <v>3508.5948959248881</v>
      </c>
      <c r="G19" s="97">
        <v>843.69784973842172</v>
      </c>
      <c r="H19" s="97">
        <v>1884.0878660288301</v>
      </c>
      <c r="I19" s="97">
        <v>1795.3659140410532</v>
      </c>
      <c r="J19" s="97" t="s">
        <v>233</v>
      </c>
      <c r="K19" s="74">
        <v>1902.5311891401852</v>
      </c>
    </row>
    <row r="20" spans="1:11" x14ac:dyDescent="0.2">
      <c r="A20" s="165" t="s">
        <v>222</v>
      </c>
      <c r="B20" s="30" t="s">
        <v>227</v>
      </c>
      <c r="C20" s="97">
        <v>2782.5852261107939</v>
      </c>
      <c r="D20" s="97">
        <v>535.84920333401669</v>
      </c>
      <c r="E20" s="97">
        <v>1091.0756188108892</v>
      </c>
      <c r="F20" s="97">
        <v>1725.8489458148629</v>
      </c>
      <c r="G20" s="97">
        <v>238.64807935347608</v>
      </c>
      <c r="H20" s="97">
        <v>579.71058838605381</v>
      </c>
      <c r="I20" s="97">
        <v>541.35024172270107</v>
      </c>
      <c r="J20" s="97" t="s">
        <v>233</v>
      </c>
      <c r="K20" s="74">
        <v>1044.7010843427256</v>
      </c>
    </row>
    <row r="21" spans="1:11" x14ac:dyDescent="0.2">
      <c r="A21" s="165" t="s">
        <v>223</v>
      </c>
      <c r="B21" s="30" t="s">
        <v>227</v>
      </c>
      <c r="C21" s="97">
        <v>3413.441747850396</v>
      </c>
      <c r="D21" s="97">
        <v>1951.361902618497</v>
      </c>
      <c r="E21" s="97">
        <v>2727.0245584723011</v>
      </c>
      <c r="F21" s="97">
        <v>2883.1039900494834</v>
      </c>
      <c r="G21" s="97">
        <v>2091.7392640230246</v>
      </c>
      <c r="H21" s="97">
        <v>1752.6682276425611</v>
      </c>
      <c r="I21" s="97">
        <v>4058.4376366885958</v>
      </c>
      <c r="J21" s="97" t="s">
        <v>233</v>
      </c>
      <c r="K21" s="74">
        <v>2728.9327978112724</v>
      </c>
    </row>
    <row r="22" spans="1:11" x14ac:dyDescent="0.2">
      <c r="A22" s="227" t="s">
        <v>224</v>
      </c>
      <c r="B22" s="233" t="s">
        <v>231</v>
      </c>
      <c r="C22" s="196">
        <v>18667.180897116832</v>
      </c>
      <c r="D22" s="196">
        <v>0</v>
      </c>
      <c r="E22" s="196">
        <v>4655.5259983396136</v>
      </c>
      <c r="F22" s="196">
        <v>3367.6640780194616</v>
      </c>
      <c r="G22" s="196">
        <v>4337.3415626704336</v>
      </c>
      <c r="H22" s="196">
        <v>5871.8225246255579</v>
      </c>
      <c r="I22" s="196">
        <v>6242.8723188227013</v>
      </c>
      <c r="J22" s="196" t="s">
        <v>233</v>
      </c>
      <c r="K22" s="197">
        <v>5804.9561950245061</v>
      </c>
    </row>
    <row r="23" spans="1:11" x14ac:dyDescent="0.2">
      <c r="A23" s="53"/>
      <c r="B23" s="53"/>
      <c r="C23" s="53"/>
      <c r="D23" s="53"/>
      <c r="E23" s="53"/>
      <c r="F23" s="53"/>
      <c r="G23" s="53"/>
      <c r="H23" s="53"/>
      <c r="I23" s="53"/>
      <c r="J23" s="53"/>
      <c r="K23" s="53"/>
    </row>
    <row r="24" spans="1:11" x14ac:dyDescent="0.2">
      <c r="A24" s="31" t="s">
        <v>262</v>
      </c>
      <c r="B24" s="179"/>
      <c r="C24" s="36"/>
      <c r="D24" s="36"/>
      <c r="E24" s="36"/>
      <c r="F24" s="36"/>
      <c r="G24" s="36"/>
      <c r="H24" s="36"/>
      <c r="I24" s="36"/>
      <c r="J24" s="36"/>
      <c r="K24" s="53"/>
    </row>
    <row r="25" spans="1:11" x14ac:dyDescent="0.2">
      <c r="A25" s="31" t="s">
        <v>493</v>
      </c>
      <c r="B25" s="186"/>
      <c r="C25" s="190"/>
      <c r="D25" s="190"/>
      <c r="E25" s="190"/>
      <c r="F25" s="190"/>
      <c r="G25" s="190"/>
      <c r="H25" s="190"/>
      <c r="I25" s="190"/>
      <c r="J25" s="190"/>
      <c r="K25" s="190"/>
    </row>
    <row r="26" spans="1:11" x14ac:dyDescent="0.2">
      <c r="A26" s="335" t="s">
        <v>355</v>
      </c>
      <c r="B26" s="335"/>
      <c r="C26" s="335"/>
      <c r="D26" s="335"/>
      <c r="E26" s="335"/>
      <c r="F26" s="335"/>
      <c r="G26" s="335"/>
      <c r="H26" s="335"/>
      <c r="I26" s="335"/>
      <c r="J26" s="335"/>
      <c r="K26" s="335"/>
    </row>
    <row r="27" spans="1:11" x14ac:dyDescent="0.2">
      <c r="A27" s="335" t="s">
        <v>356</v>
      </c>
      <c r="B27" s="335"/>
      <c r="C27" s="335"/>
      <c r="D27" s="335"/>
      <c r="E27" s="335"/>
      <c r="F27" s="335"/>
      <c r="G27" s="335"/>
      <c r="H27" s="335"/>
      <c r="I27" s="335"/>
      <c r="J27" s="335"/>
      <c r="K27" s="335"/>
    </row>
    <row r="28" spans="1:11" x14ac:dyDescent="0.2">
      <c r="A28" s="31" t="s">
        <v>13</v>
      </c>
      <c r="B28" s="31"/>
      <c r="C28" s="93"/>
      <c r="D28" s="52"/>
      <c r="E28" s="52"/>
      <c r="F28" s="52"/>
      <c r="G28" s="53"/>
      <c r="H28" s="53"/>
      <c r="I28" s="53"/>
      <c r="J28" s="53"/>
      <c r="K28" s="190"/>
    </row>
    <row r="29" spans="1:11" x14ac:dyDescent="0.2">
      <c r="A29" s="31" t="s">
        <v>483</v>
      </c>
      <c r="B29" s="31"/>
      <c r="C29" s="93"/>
      <c r="D29" s="53"/>
      <c r="E29" s="53"/>
      <c r="F29" s="53"/>
      <c r="G29" s="53"/>
      <c r="H29" s="53"/>
      <c r="I29" s="53"/>
      <c r="J29" s="53"/>
      <c r="K29" s="190"/>
    </row>
    <row r="30" spans="1:11" x14ac:dyDescent="0.2">
      <c r="A30" s="31" t="s">
        <v>338</v>
      </c>
      <c r="B30" s="53"/>
      <c r="C30" s="93"/>
      <c r="D30" s="53"/>
      <c r="E30" s="53"/>
      <c r="F30" s="53"/>
      <c r="G30" s="53"/>
      <c r="H30" s="53"/>
      <c r="I30" s="53"/>
      <c r="J30" s="53"/>
      <c r="K30" s="190"/>
    </row>
    <row r="31" spans="1:11" x14ac:dyDescent="0.2">
      <c r="A31" s="31" t="s">
        <v>14</v>
      </c>
      <c r="B31" s="53"/>
      <c r="C31" s="93"/>
      <c r="D31" s="53"/>
      <c r="E31" s="53"/>
      <c r="F31" s="53"/>
      <c r="G31" s="53"/>
      <c r="H31" s="53"/>
      <c r="I31" s="53"/>
      <c r="J31" s="53"/>
      <c r="K31" s="190"/>
    </row>
    <row r="32" spans="1:11" x14ac:dyDescent="0.2">
      <c r="A32" s="31" t="s">
        <v>15</v>
      </c>
      <c r="B32" s="53"/>
      <c r="C32" s="93"/>
      <c r="D32" s="53"/>
      <c r="E32" s="53"/>
      <c r="F32" s="53"/>
      <c r="G32" s="53"/>
      <c r="H32" s="53"/>
      <c r="I32" s="53"/>
      <c r="J32" s="53"/>
      <c r="K32" s="190"/>
    </row>
    <row r="33" spans="1:11" x14ac:dyDescent="0.2">
      <c r="A33" s="31" t="s">
        <v>328</v>
      </c>
      <c r="B33" s="53"/>
      <c r="C33" s="93"/>
      <c r="D33" s="53"/>
      <c r="E33" s="53"/>
      <c r="F33" s="53"/>
      <c r="G33" s="53"/>
      <c r="H33" s="53"/>
      <c r="I33" s="53"/>
      <c r="J33" s="53"/>
      <c r="K33" s="190"/>
    </row>
    <row r="34" spans="1:11" x14ac:dyDescent="0.2">
      <c r="A34" s="31" t="s">
        <v>337</v>
      </c>
      <c r="B34" s="53"/>
      <c r="C34" s="93"/>
      <c r="D34" s="53"/>
      <c r="E34" s="53"/>
      <c r="F34" s="53"/>
      <c r="G34" s="53"/>
      <c r="H34" s="53"/>
      <c r="I34" s="53"/>
      <c r="J34" s="53"/>
      <c r="K34" s="190"/>
    </row>
    <row r="35" spans="1:11" x14ac:dyDescent="0.2">
      <c r="A35" s="31" t="s">
        <v>327</v>
      </c>
      <c r="B35" s="53"/>
      <c r="C35" s="93"/>
      <c r="D35" s="53"/>
      <c r="E35" s="53"/>
      <c r="F35" s="53"/>
      <c r="G35" s="53"/>
      <c r="H35" s="53"/>
      <c r="I35" s="53"/>
      <c r="J35" s="53"/>
      <c r="K35" s="190"/>
    </row>
    <row r="36" spans="1:11" x14ac:dyDescent="0.2">
      <c r="A36" s="163"/>
    </row>
    <row r="37" spans="1:11" x14ac:dyDescent="0.2">
      <c r="A37" s="167" t="s">
        <v>7</v>
      </c>
    </row>
    <row r="38" spans="1:11" x14ac:dyDescent="0.2">
      <c r="A38" s="54" t="s">
        <v>8</v>
      </c>
    </row>
  </sheetData>
  <mergeCells count="4">
    <mergeCell ref="C4:K4"/>
    <mergeCell ref="A26:K26"/>
    <mergeCell ref="A27:K27"/>
    <mergeCell ref="A1:K1"/>
  </mergeCells>
  <phoneticPr fontId="2" type="noConversion"/>
  <pageMargins left="0.41" right="0.46" top="0.71" bottom="0.63" header="0.5" footer="0.5"/>
  <pageSetup paperSize="9" scale="7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2" sqref="A2"/>
    </sheetView>
  </sheetViews>
  <sheetFormatPr defaultRowHeight="12.75" x14ac:dyDescent="0.2"/>
  <cols>
    <col min="1" max="1" width="35.7109375" customWidth="1"/>
    <col min="2" max="2" width="12.7109375" customWidth="1"/>
    <col min="3" max="11" width="8.7109375" customWidth="1"/>
  </cols>
  <sheetData>
    <row r="1" spans="1:11" ht="30" customHeight="1" x14ac:dyDescent="0.2">
      <c r="A1" s="346" t="s">
        <v>518</v>
      </c>
      <c r="B1" s="346"/>
      <c r="C1" s="346"/>
      <c r="D1" s="346"/>
      <c r="E1" s="346"/>
      <c r="F1" s="346"/>
      <c r="G1" s="346"/>
      <c r="H1" s="346"/>
      <c r="I1" s="346"/>
      <c r="J1" s="346"/>
      <c r="K1" s="346"/>
    </row>
    <row r="2" spans="1:11" x14ac:dyDescent="0.2">
      <c r="A2" s="186"/>
      <c r="B2" s="53"/>
      <c r="C2" s="53"/>
      <c r="D2" s="53"/>
      <c r="E2" s="53"/>
      <c r="F2" s="53"/>
      <c r="G2" s="53"/>
      <c r="H2" s="53"/>
      <c r="I2" s="53"/>
      <c r="J2" s="53"/>
      <c r="K2" s="53"/>
    </row>
    <row r="3" spans="1:11" x14ac:dyDescent="0.2">
      <c r="A3" s="193"/>
      <c r="B3" s="178"/>
      <c r="C3" s="83" t="s">
        <v>112</v>
      </c>
      <c r="D3" s="83" t="s">
        <v>113</v>
      </c>
      <c r="E3" s="83" t="s">
        <v>114</v>
      </c>
      <c r="F3" s="83" t="s">
        <v>131</v>
      </c>
      <c r="G3" s="83" t="s">
        <v>132</v>
      </c>
      <c r="H3" s="83" t="s">
        <v>117</v>
      </c>
      <c r="I3" s="83" t="s">
        <v>134</v>
      </c>
      <c r="J3" s="83" t="s">
        <v>135</v>
      </c>
      <c r="K3" s="83" t="s">
        <v>267</v>
      </c>
    </row>
    <row r="4" spans="1:11" ht="18" customHeight="1" x14ac:dyDescent="0.2">
      <c r="A4" s="94" t="s">
        <v>324</v>
      </c>
      <c r="B4" s="194" t="s">
        <v>449</v>
      </c>
      <c r="C4" s="336" t="s">
        <v>329</v>
      </c>
      <c r="D4" s="336"/>
      <c r="E4" s="336"/>
      <c r="F4" s="336"/>
      <c r="G4" s="336"/>
      <c r="H4" s="336"/>
      <c r="I4" s="336"/>
      <c r="J4" s="336"/>
      <c r="K4" s="336"/>
    </row>
    <row r="5" spans="1:11" x14ac:dyDescent="0.2">
      <c r="A5" s="165" t="s">
        <v>251</v>
      </c>
      <c r="B5" s="30" t="s">
        <v>227</v>
      </c>
      <c r="C5" s="5">
        <v>172.09822378300763</v>
      </c>
      <c r="D5" s="97" t="s">
        <v>233</v>
      </c>
      <c r="E5" s="5">
        <v>619.50424930367103</v>
      </c>
      <c r="F5" s="5">
        <v>227.96095585707917</v>
      </c>
      <c r="G5" s="5">
        <v>21.266295167657184</v>
      </c>
      <c r="H5" s="5">
        <v>331.21678642902231</v>
      </c>
      <c r="I5" s="5">
        <v>7.0301373748643528</v>
      </c>
      <c r="J5" s="97" t="s">
        <v>233</v>
      </c>
      <c r="K5" s="5">
        <v>262.38988832736544</v>
      </c>
    </row>
    <row r="6" spans="1:11" x14ac:dyDescent="0.2">
      <c r="A6" s="165" t="s">
        <v>200</v>
      </c>
      <c r="B6" s="30" t="s">
        <v>227</v>
      </c>
      <c r="C6" s="5">
        <v>1259.4291541929651</v>
      </c>
      <c r="D6" s="97" t="s">
        <v>233</v>
      </c>
      <c r="E6" s="5">
        <v>161.55896407955836</v>
      </c>
      <c r="F6" s="5">
        <v>534.17859660601425</v>
      </c>
      <c r="G6" s="5">
        <v>323.76964880517215</v>
      </c>
      <c r="H6" s="5">
        <v>92.126020464177628</v>
      </c>
      <c r="I6" s="5">
        <v>983.37120185819026</v>
      </c>
      <c r="J6" s="97" t="s">
        <v>233</v>
      </c>
      <c r="K6" s="5">
        <v>436.47732006316943</v>
      </c>
    </row>
    <row r="7" spans="1:11" x14ac:dyDescent="0.2">
      <c r="A7" s="165" t="s">
        <v>108</v>
      </c>
      <c r="B7" s="30" t="s">
        <v>227</v>
      </c>
      <c r="C7" s="5">
        <v>1084.4988098364659</v>
      </c>
      <c r="D7" s="97" t="s">
        <v>233</v>
      </c>
      <c r="E7" s="5">
        <v>452.10031849133014</v>
      </c>
      <c r="F7" s="5">
        <v>2710.5649257168961</v>
      </c>
      <c r="G7" s="5">
        <v>1917.3490732690177</v>
      </c>
      <c r="H7" s="5">
        <v>746.35976623081092</v>
      </c>
      <c r="I7" s="5">
        <v>2864.7694355008598</v>
      </c>
      <c r="J7" s="97" t="s">
        <v>233</v>
      </c>
      <c r="K7" s="5">
        <v>1607.5518031057136</v>
      </c>
    </row>
    <row r="8" spans="1:11" x14ac:dyDescent="0.2">
      <c r="A8" s="165" t="s">
        <v>202</v>
      </c>
      <c r="B8" s="30" t="s">
        <v>227</v>
      </c>
      <c r="C8" s="5">
        <v>3689.0043713526047</v>
      </c>
      <c r="D8" s="97" t="s">
        <v>233</v>
      </c>
      <c r="E8" s="5">
        <v>8887.3751259657274</v>
      </c>
      <c r="F8" s="5">
        <v>38188.482722823435</v>
      </c>
      <c r="G8" s="5">
        <v>14096.998815643798</v>
      </c>
      <c r="H8" s="5">
        <v>10778.273930961846</v>
      </c>
      <c r="I8" s="5">
        <v>8543.8395721331963</v>
      </c>
      <c r="J8" s="97" t="s">
        <v>233</v>
      </c>
      <c r="K8" s="5">
        <v>13048.240739522507</v>
      </c>
    </row>
    <row r="9" spans="1:11" x14ac:dyDescent="0.2">
      <c r="A9" s="165" t="s">
        <v>252</v>
      </c>
      <c r="B9" s="30" t="s">
        <v>227</v>
      </c>
      <c r="C9" s="5">
        <v>269.10961747066744</v>
      </c>
      <c r="D9" s="97" t="s">
        <v>233</v>
      </c>
      <c r="E9" s="5">
        <v>1189.2438627870047</v>
      </c>
      <c r="F9" s="5">
        <v>971.28565633069013</v>
      </c>
      <c r="G9" s="5">
        <v>194.78693206178565</v>
      </c>
      <c r="H9" s="5">
        <v>41.312483246464531</v>
      </c>
      <c r="I9" s="5">
        <v>2045.190836783795</v>
      </c>
      <c r="J9" s="97" t="s">
        <v>233</v>
      </c>
      <c r="K9" s="5">
        <v>987.00117547304785</v>
      </c>
    </row>
    <row r="10" spans="1:11" x14ac:dyDescent="0.2">
      <c r="A10" s="165" t="s">
        <v>205</v>
      </c>
      <c r="B10" s="30" t="s">
        <v>227</v>
      </c>
      <c r="C10" s="5">
        <v>14392.732849984695</v>
      </c>
      <c r="D10" s="97" t="s">
        <v>233</v>
      </c>
      <c r="E10" s="5">
        <v>6212.3667512801867</v>
      </c>
      <c r="F10" s="5">
        <v>16157.5851036696</v>
      </c>
      <c r="G10" s="5">
        <v>4468.3886436935582</v>
      </c>
      <c r="H10" s="5">
        <v>6548.1965741173608</v>
      </c>
      <c r="I10" s="5">
        <v>7831.1200342369057</v>
      </c>
      <c r="J10" s="97" t="s">
        <v>233</v>
      </c>
      <c r="K10" s="5">
        <v>7176.5107133791344</v>
      </c>
    </row>
    <row r="11" spans="1:11" x14ac:dyDescent="0.2">
      <c r="A11" s="165" t="s">
        <v>206</v>
      </c>
      <c r="B11" s="96" t="s">
        <v>228</v>
      </c>
      <c r="C11" s="5">
        <v>0</v>
      </c>
      <c r="D11" s="97" t="s">
        <v>233</v>
      </c>
      <c r="E11" s="5">
        <v>5.6875440631078567</v>
      </c>
      <c r="F11" s="5">
        <v>264.19989036997111</v>
      </c>
      <c r="G11" s="5">
        <v>62.672284612748598</v>
      </c>
      <c r="H11" s="5">
        <v>0</v>
      </c>
      <c r="I11" s="5">
        <v>0</v>
      </c>
      <c r="J11" s="97" t="s">
        <v>233</v>
      </c>
      <c r="K11" s="5">
        <v>45.736470736468981</v>
      </c>
    </row>
    <row r="12" spans="1:11" x14ac:dyDescent="0.2">
      <c r="A12" s="165" t="s">
        <v>256</v>
      </c>
      <c r="B12" s="96" t="s">
        <v>257</v>
      </c>
      <c r="C12" s="5">
        <v>68.851140118573795</v>
      </c>
      <c r="D12" s="97" t="s">
        <v>233</v>
      </c>
      <c r="E12" s="5">
        <v>76.709788131662933</v>
      </c>
      <c r="F12" s="5">
        <v>117.69565703012221</v>
      </c>
      <c r="G12" s="5">
        <v>13.425043412422122</v>
      </c>
      <c r="H12" s="5">
        <v>0</v>
      </c>
      <c r="I12" s="5">
        <v>0</v>
      </c>
      <c r="J12" s="97" t="s">
        <v>233</v>
      </c>
      <c r="K12" s="5">
        <v>44.292865776545902</v>
      </c>
    </row>
    <row r="13" spans="1:11" x14ac:dyDescent="0.2">
      <c r="A13" s="165" t="s">
        <v>214</v>
      </c>
      <c r="B13" s="96" t="s">
        <v>257</v>
      </c>
      <c r="C13" s="5">
        <v>1278.6329752022555</v>
      </c>
      <c r="D13" s="97" t="s">
        <v>233</v>
      </c>
      <c r="E13" s="5">
        <v>868.25677063714295</v>
      </c>
      <c r="F13" s="5">
        <v>976.51262353971254</v>
      </c>
      <c r="G13" s="5">
        <v>630.49518635311176</v>
      </c>
      <c r="H13" s="5">
        <v>848.85634233597057</v>
      </c>
      <c r="I13" s="5">
        <v>724.11009632160005</v>
      </c>
      <c r="J13" s="97" t="s">
        <v>233</v>
      </c>
      <c r="K13" s="5">
        <v>789.14032183171287</v>
      </c>
    </row>
    <row r="14" spans="1:11" x14ac:dyDescent="0.2">
      <c r="A14" s="165" t="s">
        <v>215</v>
      </c>
      <c r="B14" s="96" t="s">
        <v>229</v>
      </c>
      <c r="C14" s="5">
        <v>33058.267565529241</v>
      </c>
      <c r="D14" s="97" t="s">
        <v>233</v>
      </c>
      <c r="E14" s="5">
        <v>45100.383772201953</v>
      </c>
      <c r="F14" s="5">
        <v>247.59946874849828</v>
      </c>
      <c r="G14" s="5">
        <v>4.3768917740736759</v>
      </c>
      <c r="H14" s="5">
        <v>0</v>
      </c>
      <c r="I14" s="5">
        <v>0</v>
      </c>
      <c r="J14" s="97" t="s">
        <v>233</v>
      </c>
      <c r="K14" s="5">
        <v>16975.513757766261</v>
      </c>
    </row>
    <row r="15" spans="1:11" x14ac:dyDescent="0.2">
      <c r="A15" s="165" t="s">
        <v>216</v>
      </c>
      <c r="B15" s="96" t="s">
        <v>261</v>
      </c>
      <c r="C15" s="5">
        <v>15502.098129576289</v>
      </c>
      <c r="D15" s="97" t="s">
        <v>233</v>
      </c>
      <c r="E15" s="5">
        <v>1161.5036207665191</v>
      </c>
      <c r="F15" s="5">
        <v>8520.874204393418</v>
      </c>
      <c r="G15" s="5">
        <v>435.78335193258698</v>
      </c>
      <c r="H15" s="5">
        <v>0</v>
      </c>
      <c r="I15" s="5">
        <v>7641.6537308655033</v>
      </c>
      <c r="J15" s="97" t="s">
        <v>233</v>
      </c>
      <c r="K15" s="5">
        <v>3283.1836075181282</v>
      </c>
    </row>
    <row r="16" spans="1:11" x14ac:dyDescent="0.2">
      <c r="A16" s="165" t="s">
        <v>217</v>
      </c>
      <c r="B16" s="96" t="s">
        <v>261</v>
      </c>
      <c r="C16" s="5">
        <v>19875.480104487837</v>
      </c>
      <c r="D16" s="97" t="s">
        <v>233</v>
      </c>
      <c r="E16" s="5">
        <v>13661.9174747875</v>
      </c>
      <c r="F16" s="5">
        <v>46652.532978392213</v>
      </c>
      <c r="G16" s="5">
        <v>23135.931927417721</v>
      </c>
      <c r="H16" s="5">
        <v>8131.2986558626972</v>
      </c>
      <c r="I16" s="5">
        <v>59965.278792966237</v>
      </c>
      <c r="J16" s="97" t="s">
        <v>233</v>
      </c>
      <c r="K16" s="5">
        <v>28830.069072152732</v>
      </c>
    </row>
    <row r="17" spans="1:11" x14ac:dyDescent="0.2">
      <c r="A17" s="165" t="s">
        <v>253</v>
      </c>
      <c r="B17" s="30" t="s">
        <v>227</v>
      </c>
      <c r="C17" s="5">
        <v>1618.8173961380026</v>
      </c>
      <c r="D17" s="97" t="s">
        <v>233</v>
      </c>
      <c r="E17" s="5">
        <v>7674.4104397384872</v>
      </c>
      <c r="F17" s="5">
        <v>234.30329893885758</v>
      </c>
      <c r="G17" s="5">
        <v>464.84974321455798</v>
      </c>
      <c r="H17" s="5">
        <v>5096.2441007437965</v>
      </c>
      <c r="I17" s="5">
        <v>9.1795970160116003</v>
      </c>
      <c r="J17" s="97" t="s">
        <v>233</v>
      </c>
      <c r="K17" s="5">
        <v>3061.5682646831201</v>
      </c>
    </row>
    <row r="18" spans="1:11" x14ac:dyDescent="0.2">
      <c r="A18" s="165" t="s">
        <v>220</v>
      </c>
      <c r="B18" s="30" t="s">
        <v>227</v>
      </c>
      <c r="C18" s="5">
        <v>23.821446649697055</v>
      </c>
      <c r="D18" s="97" t="s">
        <v>233</v>
      </c>
      <c r="E18" s="5">
        <v>296.04473656291202</v>
      </c>
      <c r="F18" s="5">
        <v>82.100169720720956</v>
      </c>
      <c r="G18" s="5">
        <v>7.5462583717137734</v>
      </c>
      <c r="H18" s="5">
        <v>0</v>
      </c>
      <c r="I18" s="5">
        <v>577.11406684191411</v>
      </c>
      <c r="J18" s="97" t="s">
        <v>233</v>
      </c>
      <c r="K18" s="5">
        <v>230.41612266256709</v>
      </c>
    </row>
    <row r="19" spans="1:11" x14ac:dyDescent="0.2">
      <c r="A19" s="165" t="s">
        <v>221</v>
      </c>
      <c r="B19" s="30" t="s">
        <v>227</v>
      </c>
      <c r="C19" s="5">
        <v>5570.8175561997277</v>
      </c>
      <c r="D19" s="97" t="s">
        <v>233</v>
      </c>
      <c r="E19" s="5">
        <v>1725.2652843370756</v>
      </c>
      <c r="F19" s="5">
        <v>1951.9210814112616</v>
      </c>
      <c r="G19" s="5">
        <v>2000.2546616502768</v>
      </c>
      <c r="H19" s="5">
        <v>3626.3734844533406</v>
      </c>
      <c r="I19" s="5">
        <v>2223.6260838791659</v>
      </c>
      <c r="J19" s="97" t="s">
        <v>233</v>
      </c>
      <c r="K19" s="5">
        <v>2078.3014217964806</v>
      </c>
    </row>
    <row r="20" spans="1:11" x14ac:dyDescent="0.2">
      <c r="A20" s="165" t="s">
        <v>222</v>
      </c>
      <c r="B20" s="30" t="s">
        <v>227</v>
      </c>
      <c r="C20" s="5">
        <v>1828.5096900560056</v>
      </c>
      <c r="D20" s="97" t="s">
        <v>233</v>
      </c>
      <c r="E20" s="5">
        <v>1061.4789863190651</v>
      </c>
      <c r="F20" s="5">
        <v>549.729255807703</v>
      </c>
      <c r="G20" s="5">
        <v>181.70914710915721</v>
      </c>
      <c r="H20" s="5">
        <v>190.05563805758104</v>
      </c>
      <c r="I20" s="5">
        <v>1981.9612905658105</v>
      </c>
      <c r="J20" s="97" t="s">
        <v>233</v>
      </c>
      <c r="K20" s="5">
        <v>931.33925316640114</v>
      </c>
    </row>
    <row r="21" spans="1:11" x14ac:dyDescent="0.2">
      <c r="A21" s="165" t="s">
        <v>223</v>
      </c>
      <c r="B21" s="30" t="s">
        <v>227</v>
      </c>
      <c r="C21" s="5">
        <v>1837.7317298377952</v>
      </c>
      <c r="D21" s="97" t="s">
        <v>233</v>
      </c>
      <c r="E21" s="5">
        <v>3916.8601262347379</v>
      </c>
      <c r="F21" s="5">
        <v>6202.1763146671183</v>
      </c>
      <c r="G21" s="5">
        <v>3901.1939041268456</v>
      </c>
      <c r="H21" s="5">
        <v>3099.9852052908723</v>
      </c>
      <c r="I21" s="5">
        <v>5894.0873461018646</v>
      </c>
      <c r="J21" s="97" t="s">
        <v>233</v>
      </c>
      <c r="K21" s="5">
        <v>4443.1632081321932</v>
      </c>
    </row>
    <row r="22" spans="1:11" x14ac:dyDescent="0.2">
      <c r="A22" s="227" t="s">
        <v>224</v>
      </c>
      <c r="B22" s="233" t="s">
        <v>231</v>
      </c>
      <c r="C22" s="174">
        <v>26335.685668366415</v>
      </c>
      <c r="D22" s="196" t="s">
        <v>233</v>
      </c>
      <c r="E22" s="174">
        <v>7622.6182501531866</v>
      </c>
      <c r="F22" s="174">
        <v>9914.950151682262</v>
      </c>
      <c r="G22" s="174">
        <v>11920.470142816903</v>
      </c>
      <c r="H22" s="174">
        <v>2025.213428568137</v>
      </c>
      <c r="I22" s="174">
        <v>13081.673163782349</v>
      </c>
      <c r="J22" s="196" t="s">
        <v>233</v>
      </c>
      <c r="K22" s="174">
        <v>10586.087824624774</v>
      </c>
    </row>
    <row r="23" spans="1:11" x14ac:dyDescent="0.2">
      <c r="A23" s="53"/>
      <c r="B23" s="53"/>
      <c r="C23" s="53"/>
      <c r="D23" s="53"/>
      <c r="E23" s="53"/>
      <c r="F23" s="53"/>
      <c r="G23" s="53"/>
      <c r="H23" s="53"/>
      <c r="I23" s="53"/>
      <c r="J23" s="53"/>
      <c r="K23" s="53"/>
    </row>
    <row r="24" spans="1:11" x14ac:dyDescent="0.2">
      <c r="A24" s="31" t="s">
        <v>262</v>
      </c>
      <c r="B24" s="179"/>
      <c r="C24" s="36"/>
      <c r="D24" s="36"/>
      <c r="E24" s="36"/>
      <c r="F24" s="36"/>
      <c r="G24" s="36"/>
      <c r="H24" s="36"/>
      <c r="I24" s="36"/>
      <c r="J24" s="36"/>
      <c r="K24" s="53"/>
    </row>
    <row r="25" spans="1:11" x14ac:dyDescent="0.2">
      <c r="A25" s="31" t="s">
        <v>493</v>
      </c>
      <c r="B25" s="186"/>
      <c r="C25" s="190"/>
      <c r="D25" s="190"/>
      <c r="E25" s="190"/>
      <c r="F25" s="190"/>
      <c r="G25" s="190"/>
      <c r="H25" s="190"/>
      <c r="I25" s="190"/>
      <c r="J25" s="190"/>
      <c r="K25" s="190"/>
    </row>
    <row r="26" spans="1:11" x14ac:dyDescent="0.2">
      <c r="A26" s="335" t="s">
        <v>355</v>
      </c>
      <c r="B26" s="335"/>
      <c r="C26" s="335"/>
      <c r="D26" s="335"/>
      <c r="E26" s="335"/>
      <c r="F26" s="335"/>
      <c r="G26" s="335"/>
      <c r="H26" s="335"/>
      <c r="I26" s="335"/>
      <c r="J26" s="335"/>
      <c r="K26" s="335"/>
    </row>
    <row r="27" spans="1:11" x14ac:dyDescent="0.2">
      <c r="A27" s="335" t="s">
        <v>356</v>
      </c>
      <c r="B27" s="335"/>
      <c r="C27" s="335"/>
      <c r="D27" s="335"/>
      <c r="E27" s="335"/>
      <c r="F27" s="335"/>
      <c r="G27" s="335"/>
      <c r="H27" s="335"/>
      <c r="I27" s="335"/>
      <c r="J27" s="335"/>
      <c r="K27" s="335"/>
    </row>
    <row r="28" spans="1:11" x14ac:dyDescent="0.2">
      <c r="A28" s="31" t="s">
        <v>13</v>
      </c>
      <c r="B28" s="31"/>
      <c r="C28" s="93"/>
      <c r="D28" s="52"/>
      <c r="E28" s="52"/>
      <c r="F28" s="52"/>
      <c r="G28" s="53"/>
      <c r="H28" s="53"/>
      <c r="I28" s="53"/>
      <c r="J28" s="53"/>
      <c r="K28" s="190"/>
    </row>
    <row r="29" spans="1:11" x14ac:dyDescent="0.2">
      <c r="A29" s="31" t="s">
        <v>483</v>
      </c>
      <c r="B29" s="31"/>
      <c r="C29" s="93"/>
      <c r="D29" s="53"/>
      <c r="E29" s="53"/>
      <c r="F29" s="53"/>
      <c r="G29" s="53"/>
      <c r="H29" s="53"/>
      <c r="I29" s="53"/>
      <c r="J29" s="53"/>
      <c r="K29" s="190"/>
    </row>
    <row r="30" spans="1:11" x14ac:dyDescent="0.2">
      <c r="A30" s="31" t="s">
        <v>338</v>
      </c>
      <c r="B30" s="53"/>
      <c r="C30" s="93"/>
      <c r="D30" s="53"/>
      <c r="E30" s="53"/>
      <c r="F30" s="53"/>
      <c r="G30" s="53"/>
      <c r="H30" s="53"/>
      <c r="I30" s="53"/>
      <c r="J30" s="53"/>
      <c r="K30" s="190"/>
    </row>
    <row r="31" spans="1:11" x14ac:dyDescent="0.2">
      <c r="A31" s="31" t="s">
        <v>14</v>
      </c>
      <c r="B31" s="53"/>
      <c r="C31" s="93"/>
      <c r="D31" s="53"/>
      <c r="E31" s="53"/>
      <c r="F31" s="53"/>
      <c r="G31" s="53"/>
      <c r="H31" s="53"/>
      <c r="I31" s="53"/>
      <c r="J31" s="53"/>
      <c r="K31" s="190"/>
    </row>
    <row r="32" spans="1:11" x14ac:dyDescent="0.2">
      <c r="A32" s="31" t="s">
        <v>15</v>
      </c>
      <c r="B32" s="53"/>
      <c r="C32" s="93"/>
      <c r="D32" s="53"/>
      <c r="E32" s="53"/>
      <c r="F32" s="53"/>
      <c r="G32" s="53"/>
      <c r="H32" s="53"/>
      <c r="I32" s="53"/>
      <c r="J32" s="53"/>
      <c r="K32" s="190"/>
    </row>
    <row r="33" spans="1:11" x14ac:dyDescent="0.2">
      <c r="A33" s="31" t="s">
        <v>328</v>
      </c>
      <c r="B33" s="53"/>
      <c r="C33" s="93"/>
      <c r="D33" s="53"/>
      <c r="E33" s="53"/>
      <c r="F33" s="53"/>
      <c r="G33" s="53"/>
      <c r="H33" s="53"/>
      <c r="I33" s="53"/>
      <c r="J33" s="53"/>
      <c r="K33" s="190"/>
    </row>
    <row r="34" spans="1:11" x14ac:dyDescent="0.2">
      <c r="A34" s="31" t="s">
        <v>337</v>
      </c>
      <c r="B34" s="53"/>
      <c r="C34" s="93"/>
      <c r="D34" s="53"/>
      <c r="E34" s="53"/>
      <c r="F34" s="53"/>
      <c r="G34" s="53"/>
      <c r="H34" s="53"/>
      <c r="I34" s="53"/>
      <c r="J34" s="53"/>
      <c r="K34" s="190"/>
    </row>
    <row r="35" spans="1:11" x14ac:dyDescent="0.2">
      <c r="A35" s="31" t="s">
        <v>327</v>
      </c>
      <c r="B35" s="53"/>
      <c r="C35" s="93"/>
      <c r="D35" s="53"/>
      <c r="E35" s="53"/>
      <c r="F35" s="53"/>
      <c r="G35" s="53"/>
      <c r="H35" s="53"/>
      <c r="I35" s="53"/>
      <c r="J35" s="53"/>
      <c r="K35" s="190"/>
    </row>
    <row r="36" spans="1:11" x14ac:dyDescent="0.2">
      <c r="A36" s="224"/>
      <c r="B36" s="53"/>
      <c r="C36" s="53"/>
      <c r="D36" s="53"/>
      <c r="E36" s="53"/>
      <c r="F36" s="53"/>
      <c r="G36" s="53"/>
      <c r="H36" s="53"/>
      <c r="I36" s="53"/>
      <c r="J36" s="53"/>
      <c r="K36" s="53"/>
    </row>
    <row r="37" spans="1:11" x14ac:dyDescent="0.2">
      <c r="A37" s="167" t="s">
        <v>7</v>
      </c>
      <c r="B37" s="53"/>
      <c r="C37" s="53"/>
      <c r="D37" s="53"/>
      <c r="E37" s="53"/>
      <c r="F37" s="53"/>
      <c r="G37" s="53"/>
      <c r="H37" s="53"/>
      <c r="I37" s="53"/>
      <c r="J37" s="53"/>
      <c r="K37" s="53"/>
    </row>
    <row r="38" spans="1:11" x14ac:dyDescent="0.2">
      <c r="A38" s="54" t="s">
        <v>8</v>
      </c>
    </row>
  </sheetData>
  <mergeCells count="4">
    <mergeCell ref="C4:K4"/>
    <mergeCell ref="A26:K26"/>
    <mergeCell ref="A27:K27"/>
    <mergeCell ref="A1:K1"/>
  </mergeCells>
  <phoneticPr fontId="2" type="noConversion"/>
  <pageMargins left="0.43" right="0.46" top="0.76" bottom="0.64" header="0.5" footer="0.5"/>
  <pageSetup paperSize="9" scale="74"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P41"/>
  <sheetViews>
    <sheetView workbookViewId="0">
      <selection activeCell="A2" sqref="A2"/>
    </sheetView>
  </sheetViews>
  <sheetFormatPr defaultRowHeight="12.75" x14ac:dyDescent="0.2"/>
  <cols>
    <col min="1" max="1" width="44.85546875" style="279" bestFit="1" customWidth="1"/>
    <col min="2" max="2" width="111" style="131" customWidth="1"/>
    <col min="3" max="16384" width="9.140625" style="131"/>
  </cols>
  <sheetData>
    <row r="1" spans="1:16" ht="18" x14ac:dyDescent="0.2">
      <c r="A1" s="281" t="s">
        <v>6</v>
      </c>
    </row>
    <row r="2" spans="1:16" x14ac:dyDescent="0.2">
      <c r="A2" s="192"/>
      <c r="B2" s="192"/>
      <c r="C2" s="137"/>
      <c r="D2" s="137"/>
      <c r="E2" s="137"/>
      <c r="F2" s="137"/>
      <c r="G2" s="137"/>
      <c r="H2" s="137"/>
      <c r="I2" s="137"/>
      <c r="J2" s="137"/>
      <c r="K2" s="137"/>
      <c r="L2" s="137"/>
      <c r="M2" s="137"/>
      <c r="N2" s="137"/>
      <c r="O2" s="137"/>
      <c r="P2" s="137"/>
    </row>
    <row r="3" spans="1:16" ht="29.25" customHeight="1" x14ac:dyDescent="0.2">
      <c r="A3" s="282" t="s">
        <v>440</v>
      </c>
      <c r="B3" s="278" t="s">
        <v>382</v>
      </c>
    </row>
    <row r="4" spans="1:16" ht="15" customHeight="1" x14ac:dyDescent="0.2">
      <c r="A4" s="282" t="s">
        <v>441</v>
      </c>
      <c r="B4" s="278" t="s">
        <v>442</v>
      </c>
    </row>
    <row r="5" spans="1:16" ht="42" customHeight="1" x14ac:dyDescent="0.2">
      <c r="A5" s="282" t="s">
        <v>200</v>
      </c>
      <c r="B5" s="278" t="s">
        <v>384</v>
      </c>
    </row>
    <row r="6" spans="1:16" ht="15" customHeight="1" x14ac:dyDescent="0.2">
      <c r="A6" s="282" t="s">
        <v>443</v>
      </c>
      <c r="B6" s="278" t="s">
        <v>444</v>
      </c>
    </row>
    <row r="7" spans="1:16" ht="15" customHeight="1" x14ac:dyDescent="0.2">
      <c r="A7" s="282" t="s">
        <v>445</v>
      </c>
      <c r="B7" s="278" t="s">
        <v>381</v>
      </c>
    </row>
    <row r="8" spans="1:16" ht="30" customHeight="1" x14ac:dyDescent="0.2">
      <c r="A8" s="282" t="s">
        <v>430</v>
      </c>
      <c r="B8" s="278" t="s">
        <v>446</v>
      </c>
    </row>
    <row r="9" spans="1:16" ht="30" customHeight="1" x14ac:dyDescent="0.2">
      <c r="A9" s="282" t="s">
        <v>393</v>
      </c>
      <c r="B9" s="278" t="s">
        <v>400</v>
      </c>
    </row>
    <row r="10" spans="1:16" ht="42" customHeight="1" x14ac:dyDescent="0.2">
      <c r="A10" s="282" t="s">
        <v>447</v>
      </c>
      <c r="B10" s="278" t="s">
        <v>385</v>
      </c>
    </row>
    <row r="11" spans="1:16" ht="42" customHeight="1" x14ac:dyDescent="0.2">
      <c r="A11" s="282" t="s">
        <v>431</v>
      </c>
      <c r="B11" s="278" t="s">
        <v>450</v>
      </c>
    </row>
    <row r="12" spans="1:16" ht="42" customHeight="1" x14ac:dyDescent="0.2">
      <c r="A12" s="282" t="s">
        <v>451</v>
      </c>
      <c r="B12" s="278" t="s">
        <v>386</v>
      </c>
    </row>
    <row r="13" spans="1:16" ht="30" customHeight="1" x14ac:dyDescent="0.2">
      <c r="A13" s="282" t="s">
        <v>432</v>
      </c>
      <c r="B13" s="278" t="s">
        <v>387</v>
      </c>
    </row>
    <row r="14" spans="1:16" ht="30" customHeight="1" x14ac:dyDescent="0.2">
      <c r="A14" s="282" t="s">
        <v>439</v>
      </c>
      <c r="B14" s="278" t="s">
        <v>388</v>
      </c>
    </row>
    <row r="15" spans="1:16" ht="41.25" customHeight="1" x14ac:dyDescent="0.2">
      <c r="A15" s="282" t="s">
        <v>287</v>
      </c>
      <c r="B15" s="278" t="s">
        <v>288</v>
      </c>
    </row>
    <row r="16" spans="1:16" ht="15" customHeight="1" x14ac:dyDescent="0.2">
      <c r="A16" s="282" t="s">
        <v>452</v>
      </c>
      <c r="B16" s="278" t="s">
        <v>454</v>
      </c>
    </row>
    <row r="17" spans="1:2" ht="15" customHeight="1" x14ac:dyDescent="0.2">
      <c r="A17" s="282" t="s">
        <v>455</v>
      </c>
      <c r="B17" s="278" t="s">
        <v>390</v>
      </c>
    </row>
    <row r="18" spans="1:2" ht="45" customHeight="1" x14ac:dyDescent="0.2">
      <c r="A18" s="348" t="s">
        <v>456</v>
      </c>
      <c r="B18" s="278" t="s">
        <v>457</v>
      </c>
    </row>
    <row r="19" spans="1:2" ht="45" customHeight="1" x14ac:dyDescent="0.2">
      <c r="A19" s="348"/>
      <c r="B19" s="278" t="s">
        <v>19</v>
      </c>
    </row>
    <row r="20" spans="1:2" ht="30" customHeight="1" x14ac:dyDescent="0.2">
      <c r="A20" s="282" t="s">
        <v>438</v>
      </c>
      <c r="B20" s="278" t="s">
        <v>284</v>
      </c>
    </row>
    <row r="21" spans="1:2" ht="30" customHeight="1" x14ac:dyDescent="0.2">
      <c r="A21" s="282" t="s">
        <v>458</v>
      </c>
      <c r="B21" s="278" t="s">
        <v>459</v>
      </c>
    </row>
    <row r="22" spans="1:2" ht="42" customHeight="1" x14ac:dyDescent="0.2">
      <c r="A22" s="282" t="s">
        <v>389</v>
      </c>
      <c r="B22" s="278" t="s">
        <v>460</v>
      </c>
    </row>
    <row r="23" spans="1:2" ht="30" customHeight="1" x14ac:dyDescent="0.2">
      <c r="A23" s="282" t="s">
        <v>261</v>
      </c>
      <c r="B23" s="278" t="s">
        <v>285</v>
      </c>
    </row>
    <row r="24" spans="1:2" ht="30" customHeight="1" x14ac:dyDescent="0.2">
      <c r="A24" s="282" t="s">
        <v>435</v>
      </c>
      <c r="B24" s="278" t="s">
        <v>286</v>
      </c>
    </row>
    <row r="25" spans="1:2" ht="30" customHeight="1" x14ac:dyDescent="0.2">
      <c r="A25" s="282" t="s">
        <v>436</v>
      </c>
      <c r="B25" s="278" t="s">
        <v>461</v>
      </c>
    </row>
    <row r="26" spans="1:2" ht="30" customHeight="1" x14ac:dyDescent="0.2">
      <c r="A26" s="282" t="s">
        <v>434</v>
      </c>
      <c r="B26" s="278" t="s">
        <v>48</v>
      </c>
    </row>
    <row r="27" spans="1:2" ht="42" customHeight="1" x14ac:dyDescent="0.2">
      <c r="A27" s="282" t="s">
        <v>294</v>
      </c>
      <c r="B27" s="278" t="s">
        <v>0</v>
      </c>
    </row>
    <row r="28" spans="1:2" ht="30" customHeight="1" x14ac:dyDescent="0.2">
      <c r="A28" s="282" t="s">
        <v>437</v>
      </c>
      <c r="B28" s="278" t="s">
        <v>1</v>
      </c>
    </row>
    <row r="29" spans="1:2" ht="18" customHeight="1" x14ac:dyDescent="0.2">
      <c r="A29" s="282" t="s">
        <v>2</v>
      </c>
      <c r="B29" s="278" t="s">
        <v>3</v>
      </c>
    </row>
    <row r="30" spans="1:2" ht="42" customHeight="1" x14ac:dyDescent="0.2">
      <c r="A30" s="282" t="s">
        <v>433</v>
      </c>
      <c r="B30" s="278" t="s">
        <v>289</v>
      </c>
    </row>
    <row r="31" spans="1:2" ht="42" customHeight="1" x14ac:dyDescent="0.2">
      <c r="A31" s="282" t="s">
        <v>4</v>
      </c>
      <c r="B31" s="278" t="s">
        <v>5</v>
      </c>
    </row>
    <row r="32" spans="1:2" ht="57" customHeight="1" x14ac:dyDescent="0.2">
      <c r="A32" s="282" t="s">
        <v>224</v>
      </c>
      <c r="B32" s="278" t="s">
        <v>383</v>
      </c>
    </row>
    <row r="33" spans="1:2" x14ac:dyDescent="0.2">
      <c r="B33" s="279"/>
    </row>
    <row r="34" spans="1:2" x14ac:dyDescent="0.2">
      <c r="B34" s="279"/>
    </row>
    <row r="35" spans="1:2" ht="18" x14ac:dyDescent="0.2">
      <c r="A35" s="281" t="s">
        <v>26</v>
      </c>
      <c r="B35" s="280"/>
    </row>
    <row r="36" spans="1:2" ht="16.5" x14ac:dyDescent="0.2">
      <c r="A36" s="283"/>
      <c r="B36" s="280"/>
    </row>
    <row r="37" spans="1:2" ht="18" customHeight="1" x14ac:dyDescent="0.2">
      <c r="A37" s="278" t="s">
        <v>20</v>
      </c>
      <c r="B37" s="278" t="s">
        <v>21</v>
      </c>
    </row>
    <row r="38" spans="1:2" ht="18" customHeight="1" x14ac:dyDescent="0.2">
      <c r="A38" s="278" t="s">
        <v>22</v>
      </c>
      <c r="B38" s="278" t="s">
        <v>391</v>
      </c>
    </row>
    <row r="39" spans="1:2" ht="18" customHeight="1" x14ac:dyDescent="0.2">
      <c r="A39" s="278" t="s">
        <v>23</v>
      </c>
      <c r="B39" s="278" t="s">
        <v>24</v>
      </c>
    </row>
    <row r="40" spans="1:2" ht="18" customHeight="1" x14ac:dyDescent="0.2">
      <c r="A40" s="278" t="s">
        <v>2</v>
      </c>
      <c r="B40" s="278" t="s">
        <v>25</v>
      </c>
    </row>
    <row r="41" spans="1:2" ht="14.25" customHeight="1" x14ac:dyDescent="0.2">
      <c r="A41" s="284"/>
      <c r="B41"/>
    </row>
  </sheetData>
  <mergeCells count="1">
    <mergeCell ref="A18:A19"/>
  </mergeCells>
  <phoneticPr fontId="2" type="noConversion"/>
  <pageMargins left="0.43" right="0.38" top="0.69" bottom="0.82" header="0.5" footer="0.5"/>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A1:I47"/>
  <sheetViews>
    <sheetView workbookViewId="0">
      <selection activeCell="A12" sqref="A12:I12"/>
    </sheetView>
  </sheetViews>
  <sheetFormatPr defaultRowHeight="12.75" x14ac:dyDescent="0.2"/>
  <cols>
    <col min="1" max="1" width="6" customWidth="1"/>
  </cols>
  <sheetData>
    <row r="1" spans="1:9" ht="20.25" x14ac:dyDescent="0.3">
      <c r="A1" s="147" t="s">
        <v>68</v>
      </c>
    </row>
    <row r="2" spans="1:9" ht="12.75" customHeight="1" x14ac:dyDescent="0.25">
      <c r="A2" s="135"/>
    </row>
    <row r="3" spans="1:9" ht="15.75" x14ac:dyDescent="0.25">
      <c r="A3" s="246" t="s">
        <v>69</v>
      </c>
    </row>
    <row r="4" spans="1:9" x14ac:dyDescent="0.2">
      <c r="A4" s="131" t="s">
        <v>70</v>
      </c>
      <c r="B4" s="131"/>
      <c r="C4" s="131"/>
      <c r="D4" s="131"/>
      <c r="E4" s="131"/>
      <c r="F4" s="131"/>
      <c r="G4" s="131"/>
      <c r="H4" s="131"/>
      <c r="I4" s="131"/>
    </row>
    <row r="5" spans="1:9" ht="14.25" customHeight="1" x14ac:dyDescent="0.2">
      <c r="A5" s="149" t="s">
        <v>111</v>
      </c>
      <c r="B5" s="322" t="s">
        <v>110</v>
      </c>
      <c r="C5" s="322"/>
      <c r="D5" s="322"/>
      <c r="E5" s="322"/>
      <c r="F5" s="322"/>
      <c r="G5" s="322"/>
      <c r="H5" s="322"/>
      <c r="I5" s="322"/>
    </row>
    <row r="6" spans="1:9" ht="27" customHeight="1" x14ac:dyDescent="0.2">
      <c r="A6" s="149" t="s">
        <v>111</v>
      </c>
      <c r="B6" s="322" t="s">
        <v>105</v>
      </c>
      <c r="C6" s="322"/>
      <c r="D6" s="322"/>
      <c r="E6" s="322"/>
      <c r="F6" s="322"/>
      <c r="G6" s="322"/>
      <c r="H6" s="322"/>
      <c r="I6" s="322"/>
    </row>
    <row r="7" spans="1:9" ht="27" customHeight="1" x14ac:dyDescent="0.2">
      <c r="A7" s="149" t="s">
        <v>111</v>
      </c>
      <c r="B7" s="322" t="s">
        <v>109</v>
      </c>
      <c r="C7" s="322"/>
      <c r="D7" s="322"/>
      <c r="E7" s="322"/>
      <c r="F7" s="322"/>
      <c r="G7" s="322"/>
      <c r="H7" s="322"/>
      <c r="I7" s="322"/>
    </row>
    <row r="8" spans="1:9" x14ac:dyDescent="0.2">
      <c r="A8" s="131"/>
      <c r="B8" s="131"/>
      <c r="C8" s="131"/>
      <c r="D8" s="131"/>
      <c r="E8" s="131"/>
      <c r="F8" s="131"/>
      <c r="G8" s="131"/>
      <c r="H8" s="131"/>
      <c r="I8" s="131"/>
    </row>
    <row r="9" spans="1:9" ht="65.25" customHeight="1" x14ac:dyDescent="0.2">
      <c r="A9" s="322" t="s">
        <v>392</v>
      </c>
      <c r="B9" s="322"/>
      <c r="C9" s="322"/>
      <c r="D9" s="322"/>
      <c r="E9" s="322"/>
      <c r="F9" s="322"/>
      <c r="G9" s="322"/>
      <c r="H9" s="322"/>
      <c r="I9" s="322"/>
    </row>
    <row r="10" spans="1:9" ht="18" customHeight="1" x14ac:dyDescent="0.2"/>
    <row r="11" spans="1:9" ht="15.75" x14ac:dyDescent="0.25">
      <c r="A11" s="246" t="s">
        <v>4</v>
      </c>
    </row>
    <row r="12" spans="1:9" ht="55.5" customHeight="1" x14ac:dyDescent="0.2">
      <c r="A12" s="322" t="s">
        <v>472</v>
      </c>
      <c r="B12" s="322"/>
      <c r="C12" s="322"/>
      <c r="D12" s="322"/>
      <c r="E12" s="322"/>
      <c r="F12" s="322"/>
      <c r="G12" s="322"/>
      <c r="H12" s="322"/>
      <c r="I12" s="322"/>
    </row>
    <row r="13" spans="1:9" ht="66.75" customHeight="1" x14ac:dyDescent="0.2">
      <c r="A13" s="322" t="s">
        <v>467</v>
      </c>
      <c r="B13" s="322"/>
      <c r="C13" s="322"/>
      <c r="D13" s="322"/>
      <c r="E13" s="322"/>
      <c r="F13" s="322"/>
      <c r="G13" s="322"/>
      <c r="H13" s="322"/>
      <c r="I13" s="322"/>
    </row>
    <row r="14" spans="1:9" ht="27" customHeight="1" x14ac:dyDescent="0.2">
      <c r="A14" s="322" t="s">
        <v>462</v>
      </c>
      <c r="B14" s="322"/>
      <c r="C14" s="322"/>
      <c r="D14" s="322"/>
      <c r="E14" s="322"/>
      <c r="F14" s="322"/>
      <c r="G14" s="322"/>
      <c r="H14" s="322"/>
      <c r="I14" s="322"/>
    </row>
    <row r="15" spans="1:9" ht="13.5" customHeight="1" x14ac:dyDescent="0.2">
      <c r="A15" s="149" t="s">
        <v>111</v>
      </c>
      <c r="B15" s="322" t="s">
        <v>464</v>
      </c>
      <c r="C15" s="322"/>
      <c r="D15" s="322"/>
      <c r="E15" s="322"/>
      <c r="F15" s="322"/>
      <c r="G15" s="322"/>
      <c r="H15" s="322"/>
      <c r="I15" s="322"/>
    </row>
    <row r="16" spans="1:9" ht="51.75" customHeight="1" x14ac:dyDescent="0.2">
      <c r="A16" s="149" t="s">
        <v>111</v>
      </c>
      <c r="B16" s="322" t="s">
        <v>465</v>
      </c>
      <c r="C16" s="322"/>
      <c r="D16" s="322"/>
      <c r="E16" s="322"/>
      <c r="F16" s="322"/>
      <c r="G16" s="322"/>
      <c r="H16" s="322"/>
      <c r="I16" s="322"/>
    </row>
    <row r="17" spans="1:9" ht="14.25" customHeight="1" x14ac:dyDescent="0.2">
      <c r="A17" s="149" t="s">
        <v>111</v>
      </c>
      <c r="B17" s="322" t="s">
        <v>466</v>
      </c>
      <c r="C17" s="322"/>
      <c r="D17" s="322"/>
      <c r="E17" s="322"/>
      <c r="F17" s="322"/>
      <c r="G17" s="322"/>
      <c r="H17" s="322"/>
      <c r="I17" s="322"/>
    </row>
    <row r="18" spans="1:9" ht="21" customHeight="1" x14ac:dyDescent="0.2"/>
    <row r="19" spans="1:9" ht="15.75" x14ac:dyDescent="0.25">
      <c r="A19" s="246" t="s">
        <v>468</v>
      </c>
    </row>
    <row r="20" spans="1:9" ht="91.5" customHeight="1" x14ac:dyDescent="0.2">
      <c r="A20" s="322" t="s">
        <v>471</v>
      </c>
      <c r="B20" s="322"/>
      <c r="C20" s="322"/>
      <c r="D20" s="322"/>
      <c r="E20" s="322"/>
      <c r="F20" s="322"/>
      <c r="G20" s="322"/>
      <c r="H20" s="322"/>
      <c r="I20" s="322"/>
    </row>
    <row r="22" spans="1:9" ht="15.75" x14ac:dyDescent="0.25">
      <c r="A22" s="246" t="s">
        <v>51</v>
      </c>
      <c r="B22" s="136"/>
      <c r="C22" s="136"/>
      <c r="D22" s="136"/>
      <c r="E22" s="136"/>
      <c r="F22" s="136"/>
      <c r="G22" s="136"/>
      <c r="H22" s="136"/>
      <c r="I22" s="136"/>
    </row>
    <row r="23" spans="1:9" x14ac:dyDescent="0.2">
      <c r="A23" s="323" t="s">
        <v>52</v>
      </c>
      <c r="B23" s="323"/>
      <c r="C23" s="323"/>
      <c r="D23" s="323"/>
      <c r="E23" s="323"/>
      <c r="F23" s="323"/>
      <c r="G23" s="323"/>
      <c r="H23" s="323"/>
      <c r="I23" s="323"/>
    </row>
    <row r="24" spans="1:9" ht="24.75" customHeight="1" x14ac:dyDescent="0.2">
      <c r="A24" s="148" t="s">
        <v>111</v>
      </c>
      <c r="B24" s="322" t="s">
        <v>54</v>
      </c>
      <c r="C24" s="322"/>
      <c r="D24" s="322"/>
      <c r="E24" s="322"/>
      <c r="F24" s="322"/>
      <c r="G24" s="322"/>
      <c r="H24" s="322"/>
      <c r="I24" s="322"/>
    </row>
    <row r="25" spans="1:9" x14ac:dyDescent="0.2">
      <c r="A25" s="148" t="s">
        <v>111</v>
      </c>
      <c r="B25" s="322" t="s">
        <v>55</v>
      </c>
      <c r="C25" s="322"/>
      <c r="D25" s="322"/>
      <c r="E25" s="322"/>
      <c r="F25" s="322"/>
      <c r="G25" s="322"/>
      <c r="H25" s="322"/>
      <c r="I25" s="322"/>
    </row>
    <row r="26" spans="1:9" ht="27" customHeight="1" x14ac:dyDescent="0.2">
      <c r="A26" s="148" t="s">
        <v>111</v>
      </c>
      <c r="B26" s="322" t="s">
        <v>380</v>
      </c>
      <c r="C26" s="322"/>
      <c r="D26" s="322"/>
      <c r="E26" s="322"/>
      <c r="F26" s="322"/>
      <c r="G26" s="322"/>
      <c r="H26" s="322"/>
      <c r="I26" s="322"/>
    </row>
    <row r="27" spans="1:9" x14ac:dyDescent="0.2">
      <c r="A27" s="148" t="s">
        <v>111</v>
      </c>
      <c r="B27" s="322" t="s">
        <v>59</v>
      </c>
      <c r="C27" s="322"/>
      <c r="D27" s="322"/>
      <c r="E27" s="322"/>
      <c r="F27" s="322"/>
      <c r="G27" s="322"/>
      <c r="H27" s="322"/>
      <c r="I27" s="322"/>
    </row>
    <row r="28" spans="1:9" ht="120.75" customHeight="1" x14ac:dyDescent="0.2">
      <c r="A28" s="322" t="s">
        <v>53</v>
      </c>
      <c r="B28" s="322"/>
      <c r="C28" s="322"/>
      <c r="D28" s="322"/>
      <c r="E28" s="322"/>
      <c r="F28" s="322"/>
      <c r="G28" s="322"/>
      <c r="H28" s="322"/>
      <c r="I28" s="322"/>
    </row>
    <row r="30" spans="1:9" ht="15.75" x14ac:dyDescent="0.25">
      <c r="A30" s="246" t="s">
        <v>473</v>
      </c>
    </row>
    <row r="31" spans="1:9" ht="26.25" customHeight="1" x14ac:dyDescent="0.2">
      <c r="A31" s="322" t="s">
        <v>474</v>
      </c>
      <c r="B31" s="322"/>
      <c r="C31" s="322"/>
      <c r="D31" s="322"/>
      <c r="E31" s="322"/>
      <c r="F31" s="322"/>
      <c r="G31" s="322"/>
      <c r="H31" s="322"/>
      <c r="I31" s="322"/>
    </row>
    <row r="32" spans="1:9" ht="28.5" customHeight="1" x14ac:dyDescent="0.2">
      <c r="A32" s="322" t="s">
        <v>475</v>
      </c>
      <c r="B32" s="322"/>
      <c r="C32" s="322"/>
      <c r="D32" s="322"/>
      <c r="E32" s="322"/>
      <c r="F32" s="322"/>
      <c r="G32" s="322"/>
      <c r="H32" s="322"/>
      <c r="I32" s="322"/>
    </row>
    <row r="34" spans="1:9" ht="15.75" x14ac:dyDescent="0.25">
      <c r="A34" s="246" t="s">
        <v>476</v>
      </c>
    </row>
    <row r="35" spans="1:9" ht="26.25" customHeight="1" x14ac:dyDescent="0.2">
      <c r="A35" s="322" t="s">
        <v>477</v>
      </c>
      <c r="B35" s="322"/>
      <c r="C35" s="322"/>
      <c r="D35" s="322"/>
      <c r="E35" s="322"/>
      <c r="F35" s="322"/>
      <c r="G35" s="322"/>
      <c r="H35" s="322"/>
      <c r="I35" s="322"/>
    </row>
    <row r="36" spans="1:9" ht="25.5" customHeight="1" x14ac:dyDescent="0.2">
      <c r="A36" s="322" t="s">
        <v>554</v>
      </c>
      <c r="B36" s="322"/>
      <c r="C36" s="322"/>
      <c r="D36" s="322"/>
      <c r="E36" s="322"/>
      <c r="F36" s="322"/>
      <c r="G36" s="322"/>
      <c r="H36" s="322"/>
      <c r="I36" s="322"/>
    </row>
    <row r="38" spans="1:9" ht="15.75" x14ac:dyDescent="0.25">
      <c r="A38" s="246" t="s">
        <v>478</v>
      </c>
    </row>
    <row r="39" spans="1:9" x14ac:dyDescent="0.2">
      <c r="A39" s="322" t="s">
        <v>555</v>
      </c>
      <c r="B39" s="322"/>
      <c r="C39" s="322"/>
      <c r="D39" s="322"/>
      <c r="E39" s="322"/>
      <c r="F39" s="322"/>
      <c r="G39" s="322"/>
      <c r="H39" s="322"/>
      <c r="I39" s="322"/>
    </row>
    <row r="40" spans="1:9" ht="16.5" customHeight="1" x14ac:dyDescent="0.2">
      <c r="A40" s="322" t="s">
        <v>558</v>
      </c>
      <c r="B40" s="322"/>
      <c r="C40" s="322"/>
      <c r="D40" s="322"/>
      <c r="E40" s="322"/>
      <c r="F40" s="322"/>
      <c r="G40" s="322"/>
      <c r="H40" s="322"/>
      <c r="I40" s="322"/>
    </row>
    <row r="41" spans="1:9" x14ac:dyDescent="0.2">
      <c r="A41" s="148" t="s">
        <v>111</v>
      </c>
      <c r="B41" t="s">
        <v>480</v>
      </c>
    </row>
    <row r="42" spans="1:9" x14ac:dyDescent="0.2">
      <c r="A42" s="148" t="s">
        <v>111</v>
      </c>
      <c r="B42" s="305" t="s">
        <v>557</v>
      </c>
    </row>
    <row r="43" spans="1:9" x14ac:dyDescent="0.2">
      <c r="A43" s="148" t="s">
        <v>111</v>
      </c>
      <c r="B43" t="s">
        <v>469</v>
      </c>
    </row>
    <row r="44" spans="1:9" x14ac:dyDescent="0.2">
      <c r="A44" s="148" t="s">
        <v>111</v>
      </c>
      <c r="B44" t="s">
        <v>482</v>
      </c>
    </row>
    <row r="45" spans="1:9" ht="21" customHeight="1" x14ac:dyDescent="0.2"/>
    <row r="46" spans="1:9" ht="15.75" x14ac:dyDescent="0.25">
      <c r="A46" s="246" t="s">
        <v>481</v>
      </c>
    </row>
    <row r="47" spans="1:9" ht="39.75" customHeight="1" x14ac:dyDescent="0.2">
      <c r="A47" s="322" t="s">
        <v>556</v>
      </c>
      <c r="B47" s="322"/>
      <c r="C47" s="322"/>
      <c r="D47" s="322"/>
      <c r="E47" s="322"/>
      <c r="F47" s="322"/>
      <c r="G47" s="322"/>
      <c r="H47" s="322"/>
      <c r="I47" s="322"/>
    </row>
  </sheetData>
  <mergeCells count="24">
    <mergeCell ref="A32:I32"/>
    <mergeCell ref="A47:I47"/>
    <mergeCell ref="A35:I35"/>
    <mergeCell ref="A36:I36"/>
    <mergeCell ref="A39:I39"/>
    <mergeCell ref="A40:I40"/>
    <mergeCell ref="A31:I31"/>
    <mergeCell ref="A14:I14"/>
    <mergeCell ref="B15:I15"/>
    <mergeCell ref="B16:I16"/>
    <mergeCell ref="B17:I17"/>
    <mergeCell ref="A20:I20"/>
    <mergeCell ref="A23:I23"/>
    <mergeCell ref="B24:I24"/>
    <mergeCell ref="B25:I25"/>
    <mergeCell ref="B26:I26"/>
    <mergeCell ref="B27:I27"/>
    <mergeCell ref="A28:I28"/>
    <mergeCell ref="A13:I13"/>
    <mergeCell ref="B5:I5"/>
    <mergeCell ref="B6:I6"/>
    <mergeCell ref="B7:I7"/>
    <mergeCell ref="A9:I9"/>
    <mergeCell ref="A12:I12"/>
  </mergeCells>
  <phoneticPr fontId="2" type="noConversion"/>
  <pageMargins left="0.75" right="0.75" top="0.65" bottom="1" header="0.5" footer="0.5"/>
  <pageSetup paperSize="9" orientation="portrait" r:id="rId1"/>
  <headerFooter alignWithMargins="0"/>
  <rowBreaks count="1" manualBreakCount="1">
    <brk id="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A2" sqref="A2"/>
    </sheetView>
  </sheetViews>
  <sheetFormatPr defaultRowHeight="12.75" x14ac:dyDescent="0.2"/>
  <cols>
    <col min="1" max="1" width="29.85546875" customWidth="1"/>
    <col min="2" max="10" width="9.7109375" customWidth="1"/>
  </cols>
  <sheetData>
    <row r="1" spans="1:10" ht="15" x14ac:dyDescent="0.25">
      <c r="A1" s="324" t="s">
        <v>90</v>
      </c>
      <c r="B1" s="324"/>
      <c r="C1" s="324"/>
      <c r="D1" s="324"/>
      <c r="E1" s="324"/>
      <c r="F1" s="324"/>
      <c r="G1" s="324"/>
      <c r="H1" s="324"/>
      <c r="I1" s="324"/>
      <c r="J1" s="324"/>
    </row>
    <row r="2" spans="1:10" x14ac:dyDescent="0.2">
      <c r="A2" s="53"/>
      <c r="B2" s="38"/>
      <c r="C2" s="38"/>
      <c r="D2" s="38"/>
      <c r="E2" s="38"/>
      <c r="F2" s="38"/>
      <c r="G2" s="38"/>
      <c r="H2" s="38"/>
      <c r="I2" s="38"/>
      <c r="J2" s="38"/>
    </row>
    <row r="3" spans="1:10" x14ac:dyDescent="0.2">
      <c r="A3" s="50"/>
      <c r="B3" s="40" t="s">
        <v>128</v>
      </c>
      <c r="C3" s="40" t="s">
        <v>264</v>
      </c>
      <c r="D3" s="40" t="s">
        <v>265</v>
      </c>
      <c r="E3" s="40" t="s">
        <v>131</v>
      </c>
      <c r="F3" s="40" t="s">
        <v>132</v>
      </c>
      <c r="G3" s="40" t="s">
        <v>266</v>
      </c>
      <c r="H3" s="40" t="s">
        <v>134</v>
      </c>
      <c r="I3" s="40" t="s">
        <v>135</v>
      </c>
      <c r="J3" s="41" t="s">
        <v>267</v>
      </c>
    </row>
    <row r="4" spans="1:10" ht="18" customHeight="1" x14ac:dyDescent="0.2">
      <c r="A4" s="198" t="s">
        <v>263</v>
      </c>
      <c r="B4" s="325" t="s">
        <v>302</v>
      </c>
      <c r="C4" s="325"/>
      <c r="D4" s="325"/>
      <c r="E4" s="325"/>
      <c r="F4" s="325"/>
      <c r="G4" s="325"/>
      <c r="H4" s="325"/>
      <c r="I4" s="325"/>
      <c r="J4" s="325"/>
    </row>
    <row r="5" spans="1:10" x14ac:dyDescent="0.2">
      <c r="A5" s="43" t="s">
        <v>269</v>
      </c>
      <c r="B5" s="49">
        <v>96.5</v>
      </c>
      <c r="C5" s="49">
        <v>98.5</v>
      </c>
      <c r="D5" s="49">
        <v>96.5</v>
      </c>
      <c r="E5" s="49">
        <v>99</v>
      </c>
      <c r="F5" s="49">
        <v>97.7</v>
      </c>
      <c r="G5" s="49">
        <v>95.7</v>
      </c>
      <c r="H5" s="49">
        <v>92.2</v>
      </c>
      <c r="I5" s="49">
        <v>100</v>
      </c>
      <c r="J5" s="49">
        <v>96.910521713786068</v>
      </c>
    </row>
    <row r="6" spans="1:10" x14ac:dyDescent="0.2">
      <c r="A6" s="43" t="s">
        <v>270</v>
      </c>
      <c r="B6" s="49">
        <v>96.1</v>
      </c>
      <c r="C6" s="49">
        <v>98</v>
      </c>
      <c r="D6" s="49">
        <v>96.899999999999991</v>
      </c>
      <c r="E6" s="49">
        <v>99</v>
      </c>
      <c r="F6" s="49">
        <v>99.2</v>
      </c>
      <c r="G6" s="49">
        <v>98.6</v>
      </c>
      <c r="H6" s="49">
        <v>94.199999999999989</v>
      </c>
      <c r="I6" s="49">
        <v>100</v>
      </c>
      <c r="J6" s="49">
        <v>97.004323656578137</v>
      </c>
    </row>
    <row r="7" spans="1:10" x14ac:dyDescent="0.2">
      <c r="A7" s="43" t="s">
        <v>271</v>
      </c>
      <c r="B7" s="49">
        <v>96.1</v>
      </c>
      <c r="C7" s="49">
        <v>96.3</v>
      </c>
      <c r="D7" s="49">
        <v>97.399999999999991</v>
      </c>
      <c r="E7" s="49">
        <v>98.5</v>
      </c>
      <c r="F7" s="49">
        <v>99.3</v>
      </c>
      <c r="G7" s="49">
        <v>98.6</v>
      </c>
      <c r="H7" s="49">
        <v>94.3</v>
      </c>
      <c r="I7" s="49">
        <v>100</v>
      </c>
      <c r="J7" s="49">
        <v>96.872125114995399</v>
      </c>
    </row>
    <row r="8" spans="1:10" x14ac:dyDescent="0.2">
      <c r="A8" s="43" t="s">
        <v>272</v>
      </c>
      <c r="B8" s="49">
        <v>97.1</v>
      </c>
      <c r="C8" s="49">
        <v>96.8</v>
      </c>
      <c r="D8" s="49">
        <v>96.899999999999991</v>
      </c>
      <c r="E8" s="49">
        <v>99</v>
      </c>
      <c r="F8" s="49">
        <v>99.6</v>
      </c>
      <c r="G8" s="49">
        <v>97.1</v>
      </c>
      <c r="H8" s="49">
        <v>96.399999999999991</v>
      </c>
      <c r="I8" s="49">
        <v>100</v>
      </c>
      <c r="J8" s="49">
        <v>97.338635668400116</v>
      </c>
    </row>
    <row r="9" spans="1:10" x14ac:dyDescent="0.2">
      <c r="A9" s="56" t="s">
        <v>489</v>
      </c>
      <c r="B9" s="169">
        <v>96.429730606945796</v>
      </c>
      <c r="C9" s="169">
        <v>97.432762836185816</v>
      </c>
      <c r="D9" s="169">
        <v>96.89313758962102</v>
      </c>
      <c r="E9" s="169">
        <v>98.852040816326522</v>
      </c>
      <c r="F9" s="169">
        <v>98.976744186046517</v>
      </c>
      <c r="G9" s="169">
        <v>97.463768115942031</v>
      </c>
      <c r="H9" s="169">
        <v>94.312796208530798</v>
      </c>
      <c r="I9" s="169">
        <v>100</v>
      </c>
      <c r="J9" s="169">
        <v>97.03007803621486</v>
      </c>
    </row>
    <row r="10" spans="1:10" x14ac:dyDescent="0.2">
      <c r="A10" s="102" t="s">
        <v>470</v>
      </c>
      <c r="B10" s="47">
        <v>96.00559527510103</v>
      </c>
      <c r="C10" s="47">
        <v>96.059701492537314</v>
      </c>
      <c r="D10" s="47">
        <v>96.149843912591052</v>
      </c>
      <c r="E10" s="47">
        <v>98.554913294797686</v>
      </c>
      <c r="F10" s="47">
        <v>91.491308325709056</v>
      </c>
      <c r="G10" s="47">
        <v>97.879858657243815</v>
      </c>
      <c r="H10" s="47">
        <v>96.261682242990659</v>
      </c>
      <c r="I10" s="47">
        <v>100</v>
      </c>
      <c r="J10" s="47">
        <v>95.886217709422127</v>
      </c>
    </row>
    <row r="11" spans="1:10" x14ac:dyDescent="0.2">
      <c r="A11" s="102"/>
      <c r="B11" s="47"/>
      <c r="C11" s="47"/>
      <c r="D11" s="47"/>
      <c r="E11" s="47"/>
      <c r="F11" s="47"/>
      <c r="G11" s="47"/>
      <c r="H11" s="47"/>
      <c r="I11" s="47"/>
      <c r="J11" s="47"/>
    </row>
    <row r="12" spans="1:10" x14ac:dyDescent="0.2">
      <c r="A12" s="170" t="s">
        <v>559</v>
      </c>
      <c r="B12" s="171">
        <v>1502</v>
      </c>
      <c r="C12" s="171">
        <v>409</v>
      </c>
      <c r="D12" s="171">
        <v>732</v>
      </c>
      <c r="E12" s="171">
        <v>196</v>
      </c>
      <c r="F12" s="171">
        <v>273</v>
      </c>
      <c r="G12" s="171">
        <v>69</v>
      </c>
      <c r="H12" s="171">
        <v>55</v>
      </c>
      <c r="I12" s="171">
        <v>33</v>
      </c>
      <c r="J12" s="171">
        <v>3269</v>
      </c>
    </row>
    <row r="13" spans="1:10" x14ac:dyDescent="0.2">
      <c r="A13" s="45"/>
      <c r="B13" s="100"/>
      <c r="C13" s="100"/>
      <c r="D13" s="100"/>
      <c r="E13" s="100"/>
      <c r="F13" s="100"/>
      <c r="G13" s="100"/>
      <c r="H13" s="100"/>
      <c r="I13" s="100"/>
      <c r="J13" s="100"/>
    </row>
    <row r="14" spans="1:10" x14ac:dyDescent="0.2">
      <c r="A14" s="46" t="s">
        <v>262</v>
      </c>
      <c r="B14" s="44"/>
      <c r="C14" s="47"/>
      <c r="D14" s="47"/>
      <c r="F14" s="47"/>
      <c r="G14" s="47"/>
      <c r="H14" s="47"/>
      <c r="J14" s="48"/>
    </row>
    <row r="15" spans="1:10" x14ac:dyDescent="0.2">
      <c r="A15" s="31" t="s">
        <v>273</v>
      </c>
      <c r="B15" s="33"/>
      <c r="C15" s="33"/>
      <c r="D15" s="33"/>
      <c r="E15" s="33"/>
      <c r="F15" s="33"/>
      <c r="G15" s="33"/>
      <c r="H15" s="33"/>
      <c r="I15" s="33"/>
      <c r="J15" s="33"/>
    </row>
    <row r="16" spans="1:10" x14ac:dyDescent="0.2">
      <c r="A16" s="31" t="s">
        <v>352</v>
      </c>
      <c r="B16" s="31"/>
      <c r="C16" s="31"/>
      <c r="D16" s="31"/>
      <c r="E16" s="31"/>
      <c r="F16" s="31"/>
      <c r="G16" s="31"/>
      <c r="H16" s="31"/>
      <c r="I16" s="31"/>
      <c r="J16" s="250"/>
    </row>
    <row r="17" spans="1:10" x14ac:dyDescent="0.2">
      <c r="A17" s="34" t="s">
        <v>274</v>
      </c>
      <c r="B17" s="34"/>
      <c r="C17" s="34"/>
      <c r="D17" s="34"/>
      <c r="E17" s="34"/>
      <c r="F17" s="33"/>
      <c r="G17" s="33"/>
      <c r="H17" s="33"/>
      <c r="I17" s="33"/>
      <c r="J17" s="33"/>
    </row>
    <row r="18" spans="1:10" x14ac:dyDescent="0.2">
      <c r="A18" s="34" t="s">
        <v>353</v>
      </c>
      <c r="B18" s="34"/>
      <c r="C18" s="34"/>
      <c r="D18" s="34"/>
      <c r="E18" s="34"/>
      <c r="F18" s="33"/>
      <c r="G18" s="33"/>
      <c r="H18" s="33"/>
      <c r="I18" s="33"/>
      <c r="J18" s="33"/>
    </row>
    <row r="19" spans="1:10" x14ac:dyDescent="0.2">
      <c r="A19" s="31" t="s">
        <v>275</v>
      </c>
      <c r="B19" s="34"/>
      <c r="C19" s="34"/>
      <c r="D19" s="34"/>
      <c r="E19" s="34"/>
      <c r="F19" s="33"/>
      <c r="G19" s="33"/>
      <c r="H19" s="33"/>
      <c r="I19" s="33"/>
      <c r="J19" s="33"/>
    </row>
    <row r="30" spans="1:10" x14ac:dyDescent="0.2">
      <c r="A30" s="59"/>
    </row>
  </sheetData>
  <mergeCells count="2">
    <mergeCell ref="A1:J1"/>
    <mergeCell ref="B4:J4"/>
  </mergeCells>
  <phoneticPr fontId="2" type="noConversion"/>
  <dataValidations count="1">
    <dataValidation type="custom" showErrorMessage="1" errorTitle="Invalidate data entry" error="Entry must be either: _x000a_a number greater than or equal to zero, _x000a_&quot;na&quot;, &quot;np&quot;, or  &quot;..&quot;._x000a__x000a_Please try again" sqref="B5:J9 B13:J13">
      <formula1>OR(AND(ISNUMBER(B5),NOT(B5&lt;0)),B5="na",B5="..",B5="np")</formula1>
    </dataValidation>
  </dataValidations>
  <pageMargins left="0.39" right="0.36"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workbookViewId="0">
      <selection activeCell="A2" sqref="A2"/>
    </sheetView>
  </sheetViews>
  <sheetFormatPr defaultRowHeight="12.75" x14ac:dyDescent="0.2"/>
  <cols>
    <col min="1" max="1" width="24.7109375" customWidth="1"/>
    <col min="2" max="10" width="9.7109375" customWidth="1"/>
  </cols>
  <sheetData>
    <row r="1" spans="1:12" ht="15" x14ac:dyDescent="0.25">
      <c r="A1" s="324" t="s">
        <v>491</v>
      </c>
      <c r="B1" s="324"/>
      <c r="C1" s="324"/>
      <c r="D1" s="324"/>
      <c r="E1" s="324"/>
      <c r="F1" s="324"/>
      <c r="G1" s="324"/>
      <c r="H1" s="324"/>
      <c r="I1" s="324"/>
      <c r="J1" s="324"/>
    </row>
    <row r="2" spans="1:12" x14ac:dyDescent="0.2">
      <c r="A2" s="53"/>
      <c r="B2" s="38"/>
      <c r="C2" s="38"/>
      <c r="D2" s="38"/>
      <c r="E2" s="38"/>
      <c r="F2" s="38"/>
      <c r="G2" s="38"/>
      <c r="H2" s="38"/>
      <c r="I2" s="38"/>
      <c r="J2" s="38"/>
    </row>
    <row r="3" spans="1:12" x14ac:dyDescent="0.2">
      <c r="A3" s="50"/>
      <c r="B3" s="40" t="s">
        <v>128</v>
      </c>
      <c r="C3" s="40" t="s">
        <v>264</v>
      </c>
      <c r="D3" s="40" t="s">
        <v>265</v>
      </c>
      <c r="E3" s="40" t="s">
        <v>131</v>
      </c>
      <c r="F3" s="40" t="s">
        <v>132</v>
      </c>
      <c r="G3" s="40" t="s">
        <v>266</v>
      </c>
      <c r="H3" s="40" t="s">
        <v>134</v>
      </c>
      <c r="I3" s="40" t="s">
        <v>135</v>
      </c>
      <c r="J3" s="41" t="s">
        <v>267</v>
      </c>
    </row>
    <row r="4" spans="1:12" ht="18" customHeight="1" x14ac:dyDescent="0.2">
      <c r="A4" s="51" t="s">
        <v>294</v>
      </c>
      <c r="B4" s="327" t="s">
        <v>276</v>
      </c>
      <c r="C4" s="327"/>
      <c r="D4" s="327"/>
      <c r="E4" s="327"/>
      <c r="F4" s="327"/>
      <c r="G4" s="327"/>
      <c r="H4" s="327"/>
      <c r="I4" s="327"/>
      <c r="J4" s="327"/>
    </row>
    <row r="5" spans="1:12" x14ac:dyDescent="0.2">
      <c r="A5" s="43" t="s">
        <v>295</v>
      </c>
      <c r="B5" s="55">
        <v>166153.014823</v>
      </c>
      <c r="C5" s="55">
        <v>175594.75382899999</v>
      </c>
      <c r="D5" s="55">
        <v>103172.283182</v>
      </c>
      <c r="E5" s="55">
        <v>67331.429430000004</v>
      </c>
      <c r="F5" s="55">
        <v>47366.226874</v>
      </c>
      <c r="G5" s="302" t="s">
        <v>233</v>
      </c>
      <c r="H5" s="302" t="s">
        <v>233</v>
      </c>
      <c r="I5" s="55">
        <v>12923.541030999999</v>
      </c>
      <c r="J5" s="55">
        <v>572521.652152</v>
      </c>
      <c r="L5" s="4"/>
    </row>
    <row r="6" spans="1:12" x14ac:dyDescent="0.2">
      <c r="A6" s="43" t="s">
        <v>296</v>
      </c>
      <c r="B6" s="55">
        <v>68129.471348999999</v>
      </c>
      <c r="C6" s="55">
        <v>72046.248730000007</v>
      </c>
      <c r="D6" s="55">
        <v>44146.062363999998</v>
      </c>
      <c r="E6" s="55">
        <v>13416.491452</v>
      </c>
      <c r="F6" s="55">
        <v>10537.540964</v>
      </c>
      <c r="G6" s="55">
        <v>18125.213553000001</v>
      </c>
      <c r="H6" s="302" t="s">
        <v>233</v>
      </c>
      <c r="I6" s="55" t="s">
        <v>233</v>
      </c>
      <c r="J6" s="55">
        <v>226458.673522</v>
      </c>
      <c r="L6" s="4"/>
    </row>
    <row r="7" spans="1:12" x14ac:dyDescent="0.2">
      <c r="A7" s="43" t="s">
        <v>297</v>
      </c>
      <c r="B7" s="55">
        <v>28339.003261000002</v>
      </c>
      <c r="C7" s="55">
        <v>25423.922567000001</v>
      </c>
      <c r="D7" s="55">
        <v>22999.571835999999</v>
      </c>
      <c r="E7" s="55">
        <v>12797.182029</v>
      </c>
      <c r="F7" s="55">
        <v>7539.9519780000001</v>
      </c>
      <c r="G7" s="55">
        <v>9208.0086449999999</v>
      </c>
      <c r="H7" s="55">
        <v>2192.0145659999998</v>
      </c>
      <c r="I7" s="302" t="s">
        <v>233</v>
      </c>
      <c r="J7" s="55">
        <v>108512.01717200001</v>
      </c>
      <c r="L7" s="4"/>
    </row>
    <row r="8" spans="1:12" x14ac:dyDescent="0.2">
      <c r="A8" s="43" t="s">
        <v>298</v>
      </c>
      <c r="B8" s="55">
        <v>2631.910065</v>
      </c>
      <c r="C8" s="55">
        <v>859.47497299999998</v>
      </c>
      <c r="D8" s="55">
        <v>3397.9866360000001</v>
      </c>
      <c r="E8" s="55">
        <v>3412.9934199999998</v>
      </c>
      <c r="F8" s="55">
        <v>1909.4210330000001</v>
      </c>
      <c r="G8" s="55">
        <v>485.71602200000001</v>
      </c>
      <c r="H8" s="55">
        <v>746.72610099999997</v>
      </c>
      <c r="I8" s="302" t="s">
        <v>233</v>
      </c>
      <c r="J8" s="55">
        <v>13444.324929</v>
      </c>
      <c r="L8" s="4"/>
    </row>
    <row r="9" spans="1:12" x14ac:dyDescent="0.2">
      <c r="A9" s="43" t="s">
        <v>299</v>
      </c>
      <c r="B9" s="55">
        <v>340.60162000000003</v>
      </c>
      <c r="C9" s="302" t="s">
        <v>233</v>
      </c>
      <c r="D9" s="55">
        <v>2361.0956890000002</v>
      </c>
      <c r="E9" s="55">
        <v>1037.903609</v>
      </c>
      <c r="F9" s="55">
        <v>1220.859209</v>
      </c>
      <c r="G9" s="55">
        <v>179.00977900000001</v>
      </c>
      <c r="H9" s="55">
        <v>1031.263526</v>
      </c>
      <c r="I9" s="302" t="s">
        <v>233</v>
      </c>
      <c r="J9" s="55">
        <v>6173.3343000000004</v>
      </c>
      <c r="L9" s="4"/>
    </row>
    <row r="10" spans="1:12" x14ac:dyDescent="0.2">
      <c r="A10" s="172" t="s">
        <v>488</v>
      </c>
      <c r="B10" s="173">
        <v>2050</v>
      </c>
      <c r="C10" s="174">
        <v>342.60086799999999</v>
      </c>
      <c r="D10" s="173">
        <v>237</v>
      </c>
      <c r="E10" s="173">
        <v>130</v>
      </c>
      <c r="F10" s="173">
        <v>75</v>
      </c>
      <c r="G10" s="173">
        <v>104.052193</v>
      </c>
      <c r="H10" s="173">
        <v>8.9958999999999989</v>
      </c>
      <c r="I10" s="174">
        <v>82.458968999999996</v>
      </c>
      <c r="J10" s="173">
        <v>2977</v>
      </c>
      <c r="L10" s="4"/>
    </row>
    <row r="11" spans="1:12" x14ac:dyDescent="0.2">
      <c r="A11" s="56" t="s">
        <v>127</v>
      </c>
      <c r="B11" s="177">
        <v>267644.00111800001</v>
      </c>
      <c r="C11" s="177">
        <v>274267.00096700003</v>
      </c>
      <c r="D11" s="177">
        <v>176313.99970700001</v>
      </c>
      <c r="E11" s="177">
        <v>98125.999939999994</v>
      </c>
      <c r="F11" s="177">
        <v>68649.000058000005</v>
      </c>
      <c r="G11" s="177">
        <v>28102.000192</v>
      </c>
      <c r="H11" s="177">
        <v>3979.0000930000001</v>
      </c>
      <c r="I11" s="177">
        <v>13006</v>
      </c>
      <c r="J11" s="177">
        <v>930087.00207499997</v>
      </c>
      <c r="L11" s="4"/>
    </row>
    <row r="12" spans="1:12" ht="18" customHeight="1" x14ac:dyDescent="0.2">
      <c r="A12" s="51" t="s">
        <v>294</v>
      </c>
      <c r="B12" s="328" t="s">
        <v>268</v>
      </c>
      <c r="C12" s="328"/>
      <c r="D12" s="328"/>
      <c r="E12" s="328"/>
      <c r="F12" s="328"/>
      <c r="G12" s="328"/>
      <c r="H12" s="328"/>
      <c r="I12" s="328"/>
      <c r="J12" s="328"/>
    </row>
    <row r="13" spans="1:12" x14ac:dyDescent="0.2">
      <c r="A13" s="43" t="s">
        <v>295</v>
      </c>
      <c r="B13" s="70">
        <f t="shared" ref="B13:B19" si="0">B5/B$11</f>
        <v>0.62079857620177248</v>
      </c>
      <c r="C13" s="70">
        <f t="shared" ref="C13:J13" si="1">C5/C$11</f>
        <v>0.64023288696742509</v>
      </c>
      <c r="D13" s="70">
        <f t="shared" si="1"/>
        <v>0.58516217290432138</v>
      </c>
      <c r="E13" s="70">
        <f t="shared" si="1"/>
        <v>0.68617318010690742</v>
      </c>
      <c r="F13" s="70">
        <f t="shared" si="1"/>
        <v>0.68997693825083151</v>
      </c>
      <c r="G13" s="66" t="s">
        <v>233</v>
      </c>
      <c r="H13" s="66" t="s">
        <v>233</v>
      </c>
      <c r="I13" s="70">
        <f t="shared" si="1"/>
        <v>0.99365992857142849</v>
      </c>
      <c r="J13" s="70">
        <f t="shared" si="1"/>
        <v>0.61555709398660452</v>
      </c>
      <c r="L13" s="4"/>
    </row>
    <row r="14" spans="1:12" x14ac:dyDescent="0.2">
      <c r="A14" s="43" t="s">
        <v>296</v>
      </c>
      <c r="B14" s="70">
        <f t="shared" si="0"/>
        <v>0.25455258128114289</v>
      </c>
      <c r="C14" s="70">
        <f t="shared" ref="C14:G18" si="2">C6/C$11</f>
        <v>0.26268653711887363</v>
      </c>
      <c r="D14" s="70">
        <f t="shared" si="2"/>
        <v>0.25038319383238011</v>
      </c>
      <c r="E14" s="70">
        <f t="shared" si="2"/>
        <v>0.13672718199257722</v>
      </c>
      <c r="F14" s="70">
        <f t="shared" si="2"/>
        <v>0.15349882671411189</v>
      </c>
      <c r="G14" s="70">
        <f t="shared" si="2"/>
        <v>0.64497948292519891</v>
      </c>
      <c r="H14" s="66" t="s">
        <v>233</v>
      </c>
      <c r="I14" s="256" t="s">
        <v>233</v>
      </c>
      <c r="J14" s="70">
        <f t="shared" ref="J14:J19" si="3">J6/J$11</f>
        <v>0.24348117220945628</v>
      </c>
    </row>
    <row r="15" spans="1:12" x14ac:dyDescent="0.2">
      <c r="A15" s="43" t="s">
        <v>297</v>
      </c>
      <c r="B15" s="70">
        <f t="shared" si="0"/>
        <v>0.10588319985735747</v>
      </c>
      <c r="C15" s="70">
        <f t="shared" si="2"/>
        <v>9.2697708719464297E-2</v>
      </c>
      <c r="D15" s="70">
        <f t="shared" si="2"/>
        <v>0.13044665695418894</v>
      </c>
      <c r="E15" s="70">
        <f t="shared" si="2"/>
        <v>0.13041581269821403</v>
      </c>
      <c r="F15" s="70">
        <f t="shared" si="2"/>
        <v>0.10983338390405779</v>
      </c>
      <c r="G15" s="70">
        <f t="shared" si="2"/>
        <v>0.32766381688451168</v>
      </c>
      <c r="H15" s="70">
        <f>H7/H$11</f>
        <v>0.5508958318086673</v>
      </c>
      <c r="I15" s="66" t="s">
        <v>233</v>
      </c>
      <c r="J15" s="70">
        <f t="shared" si="3"/>
        <v>0.11666867393040921</v>
      </c>
      <c r="L15" s="285"/>
    </row>
    <row r="16" spans="1:12" x14ac:dyDescent="0.2">
      <c r="A16" s="43" t="s">
        <v>298</v>
      </c>
      <c r="B16" s="70">
        <f t="shared" si="0"/>
        <v>9.8336224761474567E-3</v>
      </c>
      <c r="C16" s="70">
        <f t="shared" si="2"/>
        <v>3.1337163055332805E-3</v>
      </c>
      <c r="D16" s="70">
        <f t="shared" si="2"/>
        <v>1.9272358642233749E-2</v>
      </c>
      <c r="E16" s="70">
        <f t="shared" si="2"/>
        <v>3.4781744105404321E-2</v>
      </c>
      <c r="F16" s="70">
        <f t="shared" si="2"/>
        <v>2.7814258494468572E-2</v>
      </c>
      <c r="G16" s="70">
        <f t="shared" si="2"/>
        <v>1.7284037388138385E-2</v>
      </c>
      <c r="H16" s="70">
        <f>H8/H$11</f>
        <v>0.1876667714367907</v>
      </c>
      <c r="I16" s="66" t="s">
        <v>233</v>
      </c>
      <c r="J16" s="70">
        <f t="shared" si="3"/>
        <v>1.4454911098645676E-2</v>
      </c>
    </row>
    <row r="17" spans="1:24" x14ac:dyDescent="0.2">
      <c r="A17" s="43" t="s">
        <v>299</v>
      </c>
      <c r="B17" s="70">
        <f t="shared" si="0"/>
        <v>1.2725920199116816E-3</v>
      </c>
      <c r="C17" s="66" t="s">
        <v>233</v>
      </c>
      <c r="D17" s="70">
        <f t="shared" ref="D17:G19" si="4">D9/D$11</f>
        <v>1.3391424917611123E-2</v>
      </c>
      <c r="E17" s="70">
        <f t="shared" si="4"/>
        <v>1.0577253833180148E-2</v>
      </c>
      <c r="F17" s="70">
        <f t="shared" si="4"/>
        <v>1.7784078544021375E-2</v>
      </c>
      <c r="G17" s="70">
        <f t="shared" si="4"/>
        <v>6.3700013442801132E-3</v>
      </c>
      <c r="H17" s="70">
        <f>H9/H$11</f>
        <v>0.25917655237410919</v>
      </c>
      <c r="I17" s="66" t="s">
        <v>233</v>
      </c>
      <c r="J17" s="70">
        <f t="shared" si="3"/>
        <v>6.6373729406253952E-3</v>
      </c>
    </row>
    <row r="18" spans="1:24" x14ac:dyDescent="0.2">
      <c r="A18" s="172" t="s">
        <v>488</v>
      </c>
      <c r="B18" s="175">
        <f t="shared" si="0"/>
        <v>7.6594281636680039E-3</v>
      </c>
      <c r="C18" s="70">
        <f t="shared" si="2"/>
        <v>1.2491508887036028E-3</v>
      </c>
      <c r="D18" s="175">
        <f t="shared" si="4"/>
        <v>1.3441927492646554E-3</v>
      </c>
      <c r="E18" s="175">
        <f t="shared" si="4"/>
        <v>1.3248272637169521E-3</v>
      </c>
      <c r="F18" s="175">
        <f t="shared" si="4"/>
        <v>1.0925140925087645E-3</v>
      </c>
      <c r="G18" s="175">
        <f t="shared" si="4"/>
        <v>3.7026614578709346E-3</v>
      </c>
      <c r="H18" s="175">
        <f>H10/H$11</f>
        <v>2.2608443804326391E-3</v>
      </c>
      <c r="I18" s="70">
        <f>I10/I$11</f>
        <v>6.3400714285714284E-3</v>
      </c>
      <c r="J18" s="175">
        <f t="shared" si="3"/>
        <v>3.2007758342589353E-3</v>
      </c>
      <c r="L18" s="159"/>
    </row>
    <row r="19" spans="1:24" x14ac:dyDescent="0.2">
      <c r="A19" s="56" t="s">
        <v>127</v>
      </c>
      <c r="B19" s="176">
        <f t="shared" si="0"/>
        <v>1</v>
      </c>
      <c r="C19" s="176">
        <f>C11/C$11</f>
        <v>1</v>
      </c>
      <c r="D19" s="176">
        <f t="shared" si="4"/>
        <v>1</v>
      </c>
      <c r="E19" s="176">
        <f t="shared" si="4"/>
        <v>1</v>
      </c>
      <c r="F19" s="176">
        <f t="shared" si="4"/>
        <v>1</v>
      </c>
      <c r="G19" s="176">
        <f t="shared" si="4"/>
        <v>1</v>
      </c>
      <c r="H19" s="176">
        <f>H11/H$11</f>
        <v>1</v>
      </c>
      <c r="I19" s="176">
        <f>I11/I$11</f>
        <v>1</v>
      </c>
      <c r="J19" s="176">
        <f t="shared" si="3"/>
        <v>1</v>
      </c>
      <c r="L19" s="159"/>
      <c r="M19" s="159"/>
      <c r="N19" s="159"/>
      <c r="O19" s="159"/>
      <c r="P19" s="159"/>
      <c r="Q19" s="159"/>
      <c r="R19" s="159"/>
      <c r="S19" s="159"/>
      <c r="T19" s="159"/>
      <c r="U19" s="159"/>
      <c r="V19" s="159"/>
      <c r="W19" s="159"/>
      <c r="X19" s="159"/>
    </row>
    <row r="20" spans="1:24" ht="18" customHeight="1" x14ac:dyDescent="0.2">
      <c r="A20" s="51" t="s">
        <v>77</v>
      </c>
      <c r="B20" s="328" t="s">
        <v>340</v>
      </c>
      <c r="C20" s="328"/>
      <c r="D20" s="328"/>
      <c r="E20" s="328"/>
      <c r="F20" s="328"/>
      <c r="G20" s="328"/>
      <c r="H20" s="328"/>
      <c r="I20" s="328"/>
      <c r="J20" s="328"/>
      <c r="L20" s="159"/>
      <c r="M20" s="159"/>
      <c r="N20" s="159"/>
      <c r="O20" s="159"/>
      <c r="P20" s="159"/>
      <c r="Q20" s="159"/>
      <c r="R20" s="159"/>
      <c r="S20" s="159"/>
      <c r="T20" s="159"/>
      <c r="U20" s="159"/>
      <c r="V20" s="159"/>
      <c r="W20" s="159"/>
      <c r="X20" s="159"/>
    </row>
    <row r="21" spans="1:24" x14ac:dyDescent="0.2">
      <c r="A21" s="43" t="s">
        <v>295</v>
      </c>
      <c r="B21" s="70">
        <f>B5/SUM(B$5:B$9)</f>
        <v>0.62559023970266703</v>
      </c>
      <c r="C21" s="70">
        <f t="shared" ref="C21:J21" si="5">C5/SUM(C$5:C$9)</f>
        <v>0.641033634701902</v>
      </c>
      <c r="D21" s="70">
        <f t="shared" si="5"/>
        <v>0.58594980238011385</v>
      </c>
      <c r="E21" s="70">
        <f t="shared" si="5"/>
        <v>0.68708344698992818</v>
      </c>
      <c r="F21" s="70">
        <f t="shared" si="5"/>
        <v>0.69073157222763093</v>
      </c>
      <c r="G21" s="66" t="s">
        <v>233</v>
      </c>
      <c r="H21" s="66" t="s">
        <v>233</v>
      </c>
      <c r="I21" s="70">
        <f t="shared" si="5"/>
        <v>1</v>
      </c>
      <c r="J21" s="70">
        <f t="shared" si="5"/>
        <v>0.61753368086917149</v>
      </c>
      <c r="L21" s="159"/>
      <c r="M21" s="159"/>
      <c r="N21" s="159"/>
      <c r="O21" s="159"/>
      <c r="P21" s="159"/>
      <c r="Q21" s="159"/>
      <c r="R21" s="159"/>
      <c r="S21" s="159"/>
      <c r="T21" s="159"/>
      <c r="U21" s="159"/>
      <c r="V21" s="159"/>
      <c r="W21" s="159"/>
      <c r="X21" s="159"/>
    </row>
    <row r="22" spans="1:24" x14ac:dyDescent="0.2">
      <c r="A22" s="43" t="s">
        <v>296</v>
      </c>
      <c r="B22" s="70">
        <f>B6/SUM(B$5:B$9)</f>
        <v>0.25651735755406224</v>
      </c>
      <c r="C22" s="70">
        <f t="shared" ref="C22:G24" si="6">C6/SUM(C$5:C$9)</f>
        <v>0.26301508264309981</v>
      </c>
      <c r="D22" s="70">
        <f t="shared" si="6"/>
        <v>0.25072021012091883</v>
      </c>
      <c r="E22" s="70">
        <f t="shared" si="6"/>
        <v>0.13690856218840067</v>
      </c>
      <c r="F22" s="70">
        <f t="shared" si="6"/>
        <v>0.15366670976007421</v>
      </c>
      <c r="G22" s="70">
        <f t="shared" si="6"/>
        <v>0.64737649893654259</v>
      </c>
      <c r="H22" s="66" t="s">
        <v>233</v>
      </c>
      <c r="I22" s="256" t="s">
        <v>233</v>
      </c>
      <c r="J22" s="70">
        <f>J6/SUM(J$5:J$9)</f>
        <v>0.24426300332771114</v>
      </c>
      <c r="L22" s="159"/>
      <c r="M22" s="159"/>
      <c r="N22" s="159"/>
      <c r="O22" s="159"/>
      <c r="P22" s="159"/>
      <c r="Q22" s="159"/>
      <c r="R22" s="159"/>
      <c r="S22" s="159"/>
      <c r="T22" s="159"/>
      <c r="U22" s="159"/>
      <c r="V22" s="159"/>
      <c r="W22" s="159"/>
      <c r="X22" s="159"/>
    </row>
    <row r="23" spans="1:24" x14ac:dyDescent="0.2">
      <c r="A23" s="43" t="s">
        <v>297</v>
      </c>
      <c r="B23" s="70">
        <f>B7/SUM(B$5:B$9)</f>
        <v>0.10670046439945513</v>
      </c>
      <c r="C23" s="70">
        <f t="shared" si="6"/>
        <v>9.2813646969059541E-2</v>
      </c>
      <c r="D23" s="70">
        <f t="shared" si="6"/>
        <v>0.13062223841996579</v>
      </c>
      <c r="E23" s="70">
        <f t="shared" si="6"/>
        <v>0.13058882032772079</v>
      </c>
      <c r="F23" s="70">
        <f t="shared" si="6"/>
        <v>0.10995350966288529</v>
      </c>
      <c r="G23" s="70">
        <f t="shared" si="6"/>
        <v>0.32888155393848434</v>
      </c>
      <c r="H23" s="70">
        <f>H7/SUM(H$5:H$9)</f>
        <v>0.55214414379335142</v>
      </c>
      <c r="I23" s="66" t="s">
        <v>233</v>
      </c>
      <c r="J23" s="70">
        <f>J7/SUM(J$5:J$9)</f>
        <v>0.11704330330719673</v>
      </c>
      <c r="L23" s="159"/>
      <c r="M23" s="159"/>
      <c r="N23" s="159"/>
      <c r="O23" s="159"/>
      <c r="P23" s="159"/>
      <c r="Q23" s="159"/>
      <c r="R23" s="159"/>
      <c r="S23" s="159"/>
      <c r="T23" s="159"/>
      <c r="U23" s="159"/>
      <c r="V23" s="159"/>
      <c r="W23" s="159"/>
      <c r="X23" s="159"/>
    </row>
    <row r="24" spans="1:24" x14ac:dyDescent="0.2">
      <c r="A24" s="43" t="s">
        <v>298</v>
      </c>
      <c r="B24" s="70">
        <f>B8/SUM(B$5:B$9)</f>
        <v>9.9095237615350988E-3</v>
      </c>
      <c r="C24" s="70">
        <f t="shared" si="6"/>
        <v>3.1376356859387998E-3</v>
      </c>
      <c r="D24" s="70">
        <f t="shared" si="6"/>
        <v>1.9298299276193951E-2</v>
      </c>
      <c r="E24" s="70">
        <f t="shared" si="6"/>
        <v>3.4827885037038986E-2</v>
      </c>
      <c r="F24" s="70">
        <f t="shared" si="6"/>
        <v>2.7844679198894749E-2</v>
      </c>
      <c r="G24" s="70">
        <f t="shared" si="6"/>
        <v>1.7348272166851236E-2</v>
      </c>
      <c r="H24" s="70">
        <f>H8/SUM(H$5:H$9)</f>
        <v>0.18809201821918581</v>
      </c>
      <c r="I24" s="66" t="s">
        <v>233</v>
      </c>
      <c r="J24" s="70">
        <f>J8/SUM(J$5:J$9)</f>
        <v>1.4501326594373642E-2</v>
      </c>
      <c r="L24" s="159"/>
      <c r="M24" s="159"/>
      <c r="N24" s="159"/>
      <c r="O24" s="159"/>
      <c r="P24" s="159"/>
      <c r="Q24" s="159"/>
      <c r="R24" s="159"/>
      <c r="S24" s="159"/>
      <c r="T24" s="159"/>
      <c r="U24" s="159"/>
      <c r="V24" s="159"/>
      <c r="W24" s="159"/>
      <c r="X24" s="159"/>
    </row>
    <row r="25" spans="1:24" x14ac:dyDescent="0.2">
      <c r="A25" s="43" t="s">
        <v>299</v>
      </c>
      <c r="B25" s="70">
        <f t="shared" ref="B25:J25" si="7">B9/SUM(B$5:B$9)</f>
        <v>1.2824145822807013E-3</v>
      </c>
      <c r="C25" s="66" t="s">
        <v>233</v>
      </c>
      <c r="D25" s="70">
        <f t="shared" si="7"/>
        <v>1.3409449802807689E-2</v>
      </c>
      <c r="E25" s="70">
        <f t="shared" si="7"/>
        <v>1.0591285456911272E-2</v>
      </c>
      <c r="F25" s="70">
        <f t="shared" si="7"/>
        <v>1.7803529150514703E-2</v>
      </c>
      <c r="G25" s="70">
        <f t="shared" si="7"/>
        <v>6.3936749581217046E-3</v>
      </c>
      <c r="H25" s="70">
        <f t="shared" si="7"/>
        <v>0.25976383798746283</v>
      </c>
      <c r="I25" s="66" t="s">
        <v>233</v>
      </c>
      <c r="J25" s="70">
        <f t="shared" si="7"/>
        <v>6.6586859015469874E-3</v>
      </c>
      <c r="L25" s="159"/>
      <c r="M25" s="159"/>
      <c r="N25" s="159"/>
      <c r="O25" s="159"/>
      <c r="P25" s="159"/>
      <c r="Q25" s="159"/>
      <c r="R25" s="159"/>
      <c r="S25" s="159"/>
      <c r="T25" s="159"/>
      <c r="U25" s="159"/>
      <c r="V25" s="159"/>
      <c r="W25" s="159"/>
      <c r="X25" s="159"/>
    </row>
    <row r="26" spans="1:24" x14ac:dyDescent="0.2">
      <c r="A26" s="56" t="s">
        <v>394</v>
      </c>
      <c r="B26" s="176">
        <f>SUM(B21:B25)</f>
        <v>1.0000000000000002</v>
      </c>
      <c r="C26" s="176">
        <f t="shared" ref="C26:J26" si="8">SUM(C21:C25)</f>
        <v>1.0000000000000002</v>
      </c>
      <c r="D26" s="176">
        <f t="shared" si="8"/>
        <v>1.0000000000000002</v>
      </c>
      <c r="E26" s="176">
        <f t="shared" si="8"/>
        <v>0.99999999999999978</v>
      </c>
      <c r="F26" s="176">
        <f t="shared" si="8"/>
        <v>1</v>
      </c>
      <c r="G26" s="176">
        <f t="shared" si="8"/>
        <v>0.99999999999999978</v>
      </c>
      <c r="H26" s="176">
        <f t="shared" si="8"/>
        <v>1</v>
      </c>
      <c r="I26" s="176">
        <f t="shared" si="8"/>
        <v>1</v>
      </c>
      <c r="J26" s="176">
        <f t="shared" si="8"/>
        <v>0.99999999999999989</v>
      </c>
      <c r="L26" s="159"/>
      <c r="M26" s="159"/>
      <c r="N26" s="159"/>
      <c r="O26" s="159"/>
      <c r="P26" s="159"/>
      <c r="Q26" s="159"/>
      <c r="R26" s="159"/>
      <c r="S26" s="159"/>
      <c r="T26" s="159"/>
      <c r="U26" s="159"/>
      <c r="V26" s="159"/>
      <c r="W26" s="159"/>
      <c r="X26" s="159"/>
    </row>
    <row r="27" spans="1:24" ht="18" customHeight="1" x14ac:dyDescent="0.2">
      <c r="A27" s="51" t="s">
        <v>294</v>
      </c>
      <c r="B27" s="329" t="s">
        <v>354</v>
      </c>
      <c r="C27" s="329"/>
      <c r="D27" s="329"/>
      <c r="E27" s="329"/>
      <c r="F27" s="329"/>
      <c r="G27" s="329"/>
      <c r="H27" s="329"/>
      <c r="I27" s="329"/>
      <c r="J27" s="329"/>
    </row>
    <row r="28" spans="1:24" x14ac:dyDescent="0.2">
      <c r="A28" s="199" t="s">
        <v>295</v>
      </c>
      <c r="B28" s="117">
        <v>0.72883936104366498</v>
      </c>
      <c r="C28" s="117">
        <v>0.75130552422020802</v>
      </c>
      <c r="D28" s="117">
        <v>0.59952854889441498</v>
      </c>
      <c r="E28" s="117">
        <v>0.72668826393442698</v>
      </c>
      <c r="F28" s="117">
        <v>0.71397250606875995</v>
      </c>
      <c r="G28" s="306" t="s">
        <v>233</v>
      </c>
      <c r="H28" s="306" t="s">
        <v>233</v>
      </c>
      <c r="I28" s="117">
        <v>0.99853917069803499</v>
      </c>
      <c r="J28" s="117">
        <v>0.68650456553245198</v>
      </c>
    </row>
    <row r="29" spans="1:24" x14ac:dyDescent="0.2">
      <c r="A29" s="199" t="s">
        <v>296</v>
      </c>
      <c r="B29" s="117">
        <v>0.20311842591547299</v>
      </c>
      <c r="C29" s="117">
        <v>0.200491629398869</v>
      </c>
      <c r="D29" s="117">
        <v>0.21899067570025099</v>
      </c>
      <c r="E29" s="117">
        <v>0.123457056621842</v>
      </c>
      <c r="F29" s="117">
        <v>0.12983017953564199</v>
      </c>
      <c r="G29" s="117">
        <v>0.64892911975678103</v>
      </c>
      <c r="H29" s="307" t="s">
        <v>233</v>
      </c>
      <c r="I29" s="117">
        <v>1.46082930196488E-3</v>
      </c>
      <c r="J29" s="117">
        <v>0.197200093484</v>
      </c>
    </row>
    <row r="30" spans="1:24" x14ac:dyDescent="0.2">
      <c r="A30" s="199" t="s">
        <v>297</v>
      </c>
      <c r="B30" s="117">
        <v>6.2803449033626293E-2</v>
      </c>
      <c r="C30" s="117">
        <v>4.7313582374887198E-2</v>
      </c>
      <c r="D30" s="117">
        <v>0.14917664108678899</v>
      </c>
      <c r="E30" s="117">
        <v>0.11293878973010101</v>
      </c>
      <c r="F30" s="117">
        <v>8.9423212741193206E-2</v>
      </c>
      <c r="G30" s="117">
        <v>0.33044624681329499</v>
      </c>
      <c r="H30" s="117">
        <v>0.55933273328257105</v>
      </c>
      <c r="I30" s="307" t="s">
        <v>233</v>
      </c>
      <c r="J30" s="117">
        <v>9.3226931849945904E-2</v>
      </c>
    </row>
    <row r="31" spans="1:24" x14ac:dyDescent="0.2">
      <c r="A31" s="199" t="s">
        <v>298</v>
      </c>
      <c r="B31" s="117">
        <v>4.5851373609245901E-3</v>
      </c>
      <c r="C31" s="117">
        <v>8.8926400603638999E-4</v>
      </c>
      <c r="D31" s="117">
        <v>2.0490165304656201E-2</v>
      </c>
      <c r="E31" s="117">
        <v>2.8570250955310302E-2</v>
      </c>
      <c r="F31" s="117">
        <v>4.2990116463247498E-2</v>
      </c>
      <c r="G31" s="117">
        <v>1.5407145741294899E-2</v>
      </c>
      <c r="H31" s="117">
        <v>0.21221350862444599</v>
      </c>
      <c r="I31" s="307" t="s">
        <v>233</v>
      </c>
      <c r="J31" s="117">
        <v>1.4927232969557599E-2</v>
      </c>
    </row>
    <row r="32" spans="1:24" x14ac:dyDescent="0.2">
      <c r="A32" s="172" t="s">
        <v>299</v>
      </c>
      <c r="B32" s="162">
        <v>6.5362664631190702E-4</v>
      </c>
      <c r="C32" s="308" t="s">
        <v>233</v>
      </c>
      <c r="D32" s="162">
        <v>1.1813969013887701E-2</v>
      </c>
      <c r="E32" s="162">
        <v>8.3456387583201192E-3</v>
      </c>
      <c r="F32" s="162">
        <v>2.3783985191157E-2</v>
      </c>
      <c r="G32" s="162">
        <v>5.2174876886292004E-3</v>
      </c>
      <c r="H32" s="162">
        <v>0.22845375809298299</v>
      </c>
      <c r="I32" s="308" t="s">
        <v>233</v>
      </c>
      <c r="J32" s="162">
        <v>8.1411761640447292E-3</v>
      </c>
    </row>
    <row r="33" spans="1:10" x14ac:dyDescent="0.2">
      <c r="A33" s="45" t="s">
        <v>127</v>
      </c>
      <c r="B33" s="126">
        <f>SUM(B28:B32)</f>
        <v>1.0000000000000009</v>
      </c>
      <c r="C33" s="126">
        <f t="shared" ref="C33:J33" si="9">SUM(C28:C32)</f>
        <v>1.0000000000000004</v>
      </c>
      <c r="D33" s="126">
        <f t="shared" si="9"/>
        <v>0.99999999999999878</v>
      </c>
      <c r="E33" s="126">
        <f t="shared" si="9"/>
        <v>1.0000000000000004</v>
      </c>
      <c r="F33" s="126">
        <f t="shared" si="9"/>
        <v>0.99999999999999967</v>
      </c>
      <c r="G33" s="126">
        <f t="shared" si="9"/>
        <v>1</v>
      </c>
      <c r="H33" s="126">
        <f t="shared" si="9"/>
        <v>1</v>
      </c>
      <c r="I33" s="126">
        <f t="shared" si="9"/>
        <v>0.99999999999999989</v>
      </c>
      <c r="J33" s="126">
        <f t="shared" si="9"/>
        <v>1.0000000000000002</v>
      </c>
    </row>
    <row r="34" spans="1:10" x14ac:dyDescent="0.2">
      <c r="A34" s="46"/>
      <c r="B34" s="57"/>
      <c r="C34" s="57"/>
      <c r="D34" s="57"/>
      <c r="E34" s="57"/>
      <c r="F34" s="57"/>
      <c r="G34" s="57"/>
      <c r="H34" s="57"/>
      <c r="I34" s="57"/>
      <c r="J34" s="57"/>
    </row>
    <row r="35" spans="1:10" x14ac:dyDescent="0.2">
      <c r="A35" s="119" t="s">
        <v>262</v>
      </c>
      <c r="B35" s="48"/>
      <c r="C35" s="48"/>
      <c r="D35" s="48"/>
      <c r="E35" s="48"/>
      <c r="F35" s="48"/>
      <c r="G35" s="48"/>
      <c r="H35" s="48"/>
      <c r="I35" s="48"/>
      <c r="J35" s="48"/>
    </row>
    <row r="36" spans="1:10" x14ac:dyDescent="0.2">
      <c r="A36" s="326" t="s">
        <v>490</v>
      </c>
      <c r="B36" s="326"/>
      <c r="C36" s="326"/>
      <c r="D36" s="326"/>
      <c r="E36" s="326"/>
      <c r="F36" s="326"/>
      <c r="G36" s="326"/>
      <c r="H36" s="326"/>
      <c r="I36" s="326"/>
      <c r="J36" s="326"/>
    </row>
    <row r="37" spans="1:10" x14ac:dyDescent="0.2">
      <c r="A37" s="54" t="s">
        <v>78</v>
      </c>
      <c r="B37" s="54"/>
      <c r="C37" s="54"/>
      <c r="D37" s="54"/>
      <c r="E37" s="54"/>
      <c r="F37" s="54"/>
      <c r="G37" s="54"/>
      <c r="H37" s="54"/>
      <c r="I37" s="54"/>
      <c r="J37" s="54"/>
    </row>
    <row r="38" spans="1:10" x14ac:dyDescent="0.2">
      <c r="A38" s="326" t="s">
        <v>79</v>
      </c>
      <c r="B38" s="326"/>
      <c r="C38" s="326"/>
      <c r="D38" s="326"/>
      <c r="E38" s="326"/>
      <c r="F38" s="326"/>
      <c r="G38" s="326"/>
      <c r="H38" s="326"/>
      <c r="I38" s="326"/>
      <c r="J38" s="326"/>
    </row>
    <row r="39" spans="1:10" x14ac:dyDescent="0.2">
      <c r="A39" s="118" t="s">
        <v>80</v>
      </c>
      <c r="B39" s="150"/>
      <c r="C39" s="150"/>
      <c r="D39" s="150"/>
      <c r="E39" s="150"/>
      <c r="F39" s="150"/>
      <c r="G39" s="150"/>
      <c r="H39" s="150"/>
      <c r="I39" s="150"/>
      <c r="J39" s="150"/>
    </row>
    <row r="40" spans="1:10" x14ac:dyDescent="0.2">
      <c r="A40" s="118" t="s">
        <v>81</v>
      </c>
      <c r="B40" s="150"/>
      <c r="C40" s="150"/>
      <c r="D40" s="150"/>
      <c r="E40" s="150"/>
      <c r="F40" s="150"/>
      <c r="G40" s="150"/>
      <c r="H40" s="150"/>
      <c r="I40" s="150"/>
      <c r="J40" s="150"/>
    </row>
    <row r="41" spans="1:10" x14ac:dyDescent="0.2">
      <c r="A41" s="155" t="s">
        <v>560</v>
      </c>
      <c r="B41" s="150"/>
      <c r="C41" s="150"/>
      <c r="D41" s="150"/>
      <c r="E41" s="150"/>
      <c r="F41" s="150"/>
      <c r="G41" s="150"/>
      <c r="H41" s="150"/>
      <c r="I41" s="150"/>
      <c r="J41" s="150"/>
    </row>
    <row r="42" spans="1:10" x14ac:dyDescent="0.2">
      <c r="A42" s="155" t="s">
        <v>561</v>
      </c>
      <c r="B42" s="150"/>
      <c r="C42" s="150"/>
      <c r="D42" s="150"/>
      <c r="E42" s="150"/>
      <c r="F42" s="150"/>
      <c r="G42" s="150"/>
      <c r="H42" s="150"/>
      <c r="I42" s="150"/>
      <c r="J42" s="150"/>
    </row>
    <row r="43" spans="1:10" x14ac:dyDescent="0.2">
      <c r="A43" s="118" t="s">
        <v>82</v>
      </c>
      <c r="B43" s="118"/>
      <c r="C43" s="118"/>
      <c r="D43" s="118"/>
      <c r="E43" s="118"/>
      <c r="F43" s="118"/>
      <c r="G43" s="118"/>
      <c r="H43" s="118"/>
      <c r="I43" s="118"/>
      <c r="J43" s="118"/>
    </row>
    <row r="44" spans="1:10" x14ac:dyDescent="0.2">
      <c r="A44" s="31" t="s">
        <v>83</v>
      </c>
      <c r="B44" s="52"/>
      <c r="C44" s="52"/>
      <c r="D44" s="52"/>
      <c r="E44" s="52"/>
      <c r="F44" s="120"/>
      <c r="G44" s="120"/>
      <c r="H44" s="120"/>
      <c r="I44" s="120"/>
      <c r="J44" s="120"/>
    </row>
    <row r="45" spans="1:10" x14ac:dyDescent="0.2">
      <c r="A45" s="31" t="s">
        <v>576</v>
      </c>
      <c r="B45" s="52"/>
      <c r="C45" s="52"/>
      <c r="D45" s="52"/>
      <c r="E45" s="52"/>
      <c r="F45" s="120"/>
      <c r="G45" s="120"/>
      <c r="H45" s="120"/>
      <c r="I45" s="120"/>
      <c r="J45" s="120"/>
    </row>
    <row r="46" spans="1:10" x14ac:dyDescent="0.2">
      <c r="A46" s="31" t="s">
        <v>577</v>
      </c>
      <c r="B46" s="52"/>
      <c r="C46" s="52"/>
      <c r="D46" s="52"/>
      <c r="E46" s="52"/>
      <c r="F46" s="120"/>
      <c r="G46" s="120"/>
      <c r="H46" s="120"/>
      <c r="I46" s="120"/>
      <c r="J46" s="120"/>
    </row>
    <row r="47" spans="1:10" x14ac:dyDescent="0.2">
      <c r="A47" s="31"/>
      <c r="B47" s="52"/>
      <c r="C47" s="52"/>
      <c r="D47" s="52"/>
      <c r="E47" s="52"/>
      <c r="F47" s="120"/>
      <c r="G47" s="120"/>
      <c r="H47" s="120"/>
      <c r="I47" s="120"/>
      <c r="J47" s="120"/>
    </row>
    <row r="48" spans="1:10" x14ac:dyDescent="0.2">
      <c r="A48" s="54" t="s">
        <v>8</v>
      </c>
    </row>
  </sheetData>
  <mergeCells count="7">
    <mergeCell ref="A36:J36"/>
    <mergeCell ref="A38:J38"/>
    <mergeCell ref="A1:J1"/>
    <mergeCell ref="B4:J4"/>
    <mergeCell ref="B12:J12"/>
    <mergeCell ref="B27:J27"/>
    <mergeCell ref="B20:J20"/>
  </mergeCells>
  <phoneticPr fontId="2" type="noConversion"/>
  <pageMargins left="0.5" right="0.4" top="0.74" bottom="0.46" header="0.5" footer="0.39"/>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workbookViewId="0">
      <selection activeCell="A2" sqref="A2"/>
    </sheetView>
  </sheetViews>
  <sheetFormatPr defaultRowHeight="12.75" x14ac:dyDescent="0.2"/>
  <cols>
    <col min="1" max="1" width="29.42578125" style="2" customWidth="1"/>
    <col min="2" max="10" width="9.7109375" style="3" customWidth="1"/>
    <col min="11" max="16384" width="9.140625" style="2"/>
  </cols>
  <sheetData>
    <row r="1" spans="1:10" ht="15" x14ac:dyDescent="0.25">
      <c r="A1" s="324" t="s">
        <v>492</v>
      </c>
      <c r="B1" s="324"/>
      <c r="C1" s="324"/>
      <c r="D1" s="324"/>
      <c r="E1" s="324"/>
      <c r="F1" s="324"/>
      <c r="G1" s="324"/>
      <c r="H1" s="324"/>
      <c r="I1" s="324"/>
    </row>
    <row r="3" spans="1:10" x14ac:dyDescent="0.2">
      <c r="A3" s="178"/>
      <c r="B3" s="83" t="s">
        <v>112</v>
      </c>
      <c r="C3" s="83" t="s">
        <v>113</v>
      </c>
      <c r="D3" s="83" t="s">
        <v>114</v>
      </c>
      <c r="E3" s="83" t="s">
        <v>115</v>
      </c>
      <c r="F3" s="83" t="s">
        <v>116</v>
      </c>
      <c r="G3" s="83" t="s">
        <v>117</v>
      </c>
      <c r="H3" s="83" t="s">
        <v>118</v>
      </c>
      <c r="I3" s="83" t="s">
        <v>119</v>
      </c>
      <c r="J3" s="83" t="s">
        <v>267</v>
      </c>
    </row>
    <row r="4" spans="1:10" ht="18" customHeight="1" x14ac:dyDescent="0.2">
      <c r="A4" s="78" t="s">
        <v>301</v>
      </c>
      <c r="B4" s="330" t="s">
        <v>57</v>
      </c>
      <c r="C4" s="330"/>
      <c r="D4" s="330"/>
      <c r="E4" s="330"/>
      <c r="F4" s="330"/>
      <c r="G4" s="330"/>
      <c r="H4" s="330"/>
      <c r="I4" s="330"/>
      <c r="J4" s="330"/>
    </row>
    <row r="5" spans="1:10" x14ac:dyDescent="0.2">
      <c r="A5" s="108" t="s">
        <v>120</v>
      </c>
      <c r="B5" s="240">
        <v>25282.000114999999</v>
      </c>
      <c r="C5" s="240">
        <v>34218.000174000001</v>
      </c>
      <c r="D5" s="240">
        <v>17179.999970000001</v>
      </c>
      <c r="E5" s="240">
        <v>9908.9999879999996</v>
      </c>
      <c r="F5" s="240">
        <v>6871.0000030000001</v>
      </c>
      <c r="G5" s="240">
        <v>2718.0000150000001</v>
      </c>
      <c r="H5" s="240">
        <v>925.00002900000004</v>
      </c>
      <c r="I5" s="240">
        <v>1834</v>
      </c>
      <c r="J5" s="240">
        <v>98937.000293999998</v>
      </c>
    </row>
    <row r="6" spans="1:10" x14ac:dyDescent="0.2">
      <c r="A6" s="201" t="s">
        <v>303</v>
      </c>
      <c r="B6" s="237">
        <v>7099.0000380000001</v>
      </c>
      <c r="C6" s="237">
        <v>8688.0000519999994</v>
      </c>
      <c r="D6" s="237">
        <v>4916.999992</v>
      </c>
      <c r="E6" s="237">
        <v>2517.999996</v>
      </c>
      <c r="F6" s="237">
        <v>1920</v>
      </c>
      <c r="G6" s="237">
        <v>947.00000399999999</v>
      </c>
      <c r="H6" s="237">
        <v>220.00001</v>
      </c>
      <c r="I6" s="237">
        <v>438</v>
      </c>
      <c r="J6" s="237">
        <v>26747.000091999998</v>
      </c>
    </row>
    <row r="7" spans="1:10" x14ac:dyDescent="0.2">
      <c r="A7" s="108" t="s">
        <v>121</v>
      </c>
      <c r="B7" s="237">
        <v>8979.0000459999992</v>
      </c>
      <c r="C7" s="237">
        <v>10769.000064</v>
      </c>
      <c r="D7" s="237">
        <v>6149.9999859999998</v>
      </c>
      <c r="E7" s="237">
        <v>3210.999992</v>
      </c>
      <c r="F7" s="237">
        <v>2528.0000009999999</v>
      </c>
      <c r="G7" s="237">
        <v>1142.000004</v>
      </c>
      <c r="H7" s="237">
        <v>301.00001300000002</v>
      </c>
      <c r="I7" s="237">
        <v>498</v>
      </c>
      <c r="J7" s="237">
        <v>33578.000106</v>
      </c>
    </row>
    <row r="8" spans="1:10" x14ac:dyDescent="0.2">
      <c r="A8" s="108" t="s">
        <v>122</v>
      </c>
      <c r="B8" s="237">
        <v>13463.000094999999</v>
      </c>
      <c r="C8" s="237">
        <v>16872.000066000001</v>
      </c>
      <c r="D8" s="237">
        <v>9954.0000089999994</v>
      </c>
      <c r="E8" s="237">
        <v>5225.9999889999999</v>
      </c>
      <c r="F8" s="237">
        <v>3540.000004</v>
      </c>
      <c r="G8" s="237">
        <v>1878.000018</v>
      </c>
      <c r="H8" s="237">
        <v>405.00000799999998</v>
      </c>
      <c r="I8" s="237">
        <v>778</v>
      </c>
      <c r="J8" s="237">
        <v>52116.000188999998</v>
      </c>
    </row>
    <row r="9" spans="1:10" x14ac:dyDescent="0.2">
      <c r="A9" s="201" t="s">
        <v>304</v>
      </c>
      <c r="B9" s="237">
        <v>19790.000118</v>
      </c>
      <c r="C9" s="237">
        <v>23385.000094999999</v>
      </c>
      <c r="D9" s="237">
        <v>14162.999981999999</v>
      </c>
      <c r="E9" s="237">
        <v>8216.9999889999999</v>
      </c>
      <c r="F9" s="237">
        <v>4760</v>
      </c>
      <c r="G9" s="237">
        <v>2417.0000199999999</v>
      </c>
      <c r="H9" s="237">
        <v>397.00000899999998</v>
      </c>
      <c r="I9" s="237">
        <v>1015</v>
      </c>
      <c r="J9" s="237">
        <v>74144.000213000007</v>
      </c>
    </row>
    <row r="10" spans="1:10" x14ac:dyDescent="0.2">
      <c r="A10" s="108" t="s">
        <v>123</v>
      </c>
      <c r="B10" s="237">
        <v>29827.000103999999</v>
      </c>
      <c r="C10" s="237">
        <v>32965.000134000002</v>
      </c>
      <c r="D10" s="237">
        <v>20866.999951999998</v>
      </c>
      <c r="E10" s="237">
        <v>11517.999980000001</v>
      </c>
      <c r="F10" s="237">
        <v>7587.0000120000004</v>
      </c>
      <c r="G10" s="237">
        <v>3278.0000300000002</v>
      </c>
      <c r="H10" s="237">
        <v>522.00001099999997</v>
      </c>
      <c r="I10" s="237">
        <v>1473</v>
      </c>
      <c r="J10" s="237">
        <v>108037.000223</v>
      </c>
    </row>
    <row r="11" spans="1:10" x14ac:dyDescent="0.2">
      <c r="A11" s="108" t="s">
        <v>124</v>
      </c>
      <c r="B11" s="237">
        <v>41748.000144999998</v>
      </c>
      <c r="C11" s="237">
        <v>42342.000109000001</v>
      </c>
      <c r="D11" s="237">
        <v>27658.999962000002</v>
      </c>
      <c r="E11" s="237">
        <v>15117.999997000001</v>
      </c>
      <c r="F11" s="237">
        <v>11030.000011</v>
      </c>
      <c r="G11" s="237">
        <v>4627.000035</v>
      </c>
      <c r="H11" s="237">
        <v>426.00000299999999</v>
      </c>
      <c r="I11" s="237">
        <v>1877</v>
      </c>
      <c r="J11" s="237">
        <v>144827.00026199999</v>
      </c>
    </row>
    <row r="12" spans="1:10" x14ac:dyDescent="0.2">
      <c r="A12" s="108" t="s">
        <v>125</v>
      </c>
      <c r="B12" s="237">
        <v>53685.000166999998</v>
      </c>
      <c r="C12" s="237">
        <v>49407.000153000001</v>
      </c>
      <c r="D12" s="237">
        <v>34832.999968999997</v>
      </c>
      <c r="E12" s="237">
        <v>18919.999997999999</v>
      </c>
      <c r="F12" s="237">
        <v>14020.000015</v>
      </c>
      <c r="G12" s="237">
        <v>5321.0000319999999</v>
      </c>
      <c r="H12" s="237">
        <v>342.00000499999999</v>
      </c>
      <c r="I12" s="237">
        <v>2197</v>
      </c>
      <c r="J12" s="237">
        <v>178725.00033899999</v>
      </c>
    </row>
    <row r="13" spans="1:10" x14ac:dyDescent="0.2">
      <c r="A13" s="108" t="s">
        <v>333</v>
      </c>
      <c r="B13" s="237">
        <v>43013.000209999998</v>
      </c>
      <c r="C13" s="237">
        <v>36288.000096000003</v>
      </c>
      <c r="D13" s="237">
        <v>26007.999991000001</v>
      </c>
      <c r="E13" s="237">
        <v>14988.999997000001</v>
      </c>
      <c r="F13" s="237">
        <v>10720.000006</v>
      </c>
      <c r="G13" s="237">
        <v>3722.0000230000001</v>
      </c>
      <c r="H13" s="237">
        <v>205.00000299999999</v>
      </c>
      <c r="I13" s="237">
        <v>1689</v>
      </c>
      <c r="J13" s="237">
        <v>136634.00032600001</v>
      </c>
    </row>
    <row r="14" spans="1:10" ht="13.5" customHeight="1" x14ac:dyDescent="0.2">
      <c r="A14" s="108" t="s">
        <v>332</v>
      </c>
      <c r="B14" s="237">
        <v>19046.000087</v>
      </c>
      <c r="C14" s="237">
        <v>15127.000034000001</v>
      </c>
      <c r="D14" s="237">
        <v>11434.999986000001</v>
      </c>
      <c r="E14" s="237">
        <v>6155.0000019999998</v>
      </c>
      <c r="F14" s="237">
        <v>4520.0000040000004</v>
      </c>
      <c r="G14" s="237">
        <v>1544.000012</v>
      </c>
      <c r="H14" s="237">
        <v>75.000000999999997</v>
      </c>
      <c r="I14" s="237">
        <v>769</v>
      </c>
      <c r="J14" s="237">
        <v>58671.000125999999</v>
      </c>
    </row>
    <row r="15" spans="1:10" x14ac:dyDescent="0.2">
      <c r="A15" s="108" t="s">
        <v>331</v>
      </c>
      <c r="B15" s="237">
        <v>5217.0000170000003</v>
      </c>
      <c r="C15" s="237">
        <v>3977.0000089999999</v>
      </c>
      <c r="D15" s="237">
        <v>2810.9999849999999</v>
      </c>
      <c r="E15" s="237">
        <v>1591.0000010000001</v>
      </c>
      <c r="F15" s="237">
        <v>1106.000002</v>
      </c>
      <c r="G15" s="237">
        <v>480.00000299999999</v>
      </c>
      <c r="H15" s="237">
        <v>17</v>
      </c>
      <c r="I15" s="237">
        <v>370</v>
      </c>
      <c r="J15" s="237">
        <v>15569.000017</v>
      </c>
    </row>
    <row r="16" spans="1:10" x14ac:dyDescent="0.2">
      <c r="A16" s="129" t="s">
        <v>56</v>
      </c>
      <c r="B16" s="241">
        <v>495.00000299999999</v>
      </c>
      <c r="C16" s="241">
        <v>229.00000399999999</v>
      </c>
      <c r="D16" s="241">
        <v>337.00000299999999</v>
      </c>
      <c r="E16" s="241">
        <v>754.00000199999999</v>
      </c>
      <c r="F16" s="241">
        <v>47</v>
      </c>
      <c r="G16" s="241">
        <v>28</v>
      </c>
      <c r="H16" s="241">
        <v>144.00000299999999</v>
      </c>
      <c r="I16" s="241">
        <v>68</v>
      </c>
      <c r="J16" s="241">
        <v>2102.0000150000001</v>
      </c>
    </row>
    <row r="17" spans="1:10" x14ac:dyDescent="0.2">
      <c r="A17" s="61" t="s">
        <v>127</v>
      </c>
      <c r="B17" s="180">
        <v>267644.00114499999</v>
      </c>
      <c r="C17" s="180">
        <v>274267.00098999997</v>
      </c>
      <c r="D17" s="180">
        <v>176313.99978699998</v>
      </c>
      <c r="E17" s="180">
        <v>98125.999930999998</v>
      </c>
      <c r="F17" s="180">
        <v>68649.000058000005</v>
      </c>
      <c r="G17" s="180">
        <v>28102.000196000005</v>
      </c>
      <c r="H17" s="180">
        <v>3979.0000950000003</v>
      </c>
      <c r="I17" s="180">
        <v>13006</v>
      </c>
      <c r="J17" s="180">
        <v>930087.00220200012</v>
      </c>
    </row>
    <row r="18" spans="1:10" ht="18" customHeight="1" x14ac:dyDescent="0.2">
      <c r="A18" s="78" t="s">
        <v>301</v>
      </c>
      <c r="B18" s="331" t="s">
        <v>302</v>
      </c>
      <c r="C18" s="331"/>
      <c r="D18" s="331"/>
      <c r="E18" s="331"/>
      <c r="F18" s="331"/>
      <c r="G18" s="331"/>
      <c r="H18" s="331"/>
      <c r="I18" s="331"/>
      <c r="J18" s="331"/>
    </row>
    <row r="19" spans="1:10" ht="12.75" customHeight="1" x14ac:dyDescent="0.2">
      <c r="A19" s="108" t="s">
        <v>120</v>
      </c>
      <c r="B19" s="63">
        <f t="shared" ref="B19:B29" si="0">B5/B$17</f>
        <v>9.4461299363489612E-2</v>
      </c>
      <c r="C19" s="63">
        <f t="shared" ref="C19:J19" si="1">C5/C$17</f>
        <v>0.12476163756662662</v>
      </c>
      <c r="D19" s="63">
        <f t="shared" si="1"/>
        <v>9.7439794858914658E-2</v>
      </c>
      <c r="E19" s="63">
        <f t="shared" si="1"/>
        <v>0.10098241031905698</v>
      </c>
      <c r="F19" s="63">
        <f t="shared" si="1"/>
        <v>0.10008885777207017</v>
      </c>
      <c r="G19" s="63">
        <f t="shared" si="1"/>
        <v>9.6719094585547546E-2</v>
      </c>
      <c r="H19" s="63">
        <f t="shared" si="1"/>
        <v>0.23247047170527901</v>
      </c>
      <c r="I19" s="63">
        <f t="shared" si="1"/>
        <v>0.14101184068891282</v>
      </c>
      <c r="J19" s="63">
        <f t="shared" si="1"/>
        <v>0.10637391992336696</v>
      </c>
    </row>
    <row r="20" spans="1:10" ht="12.75" customHeight="1" x14ac:dyDescent="0.2">
      <c r="A20" s="201" t="s">
        <v>303</v>
      </c>
      <c r="B20" s="63">
        <f t="shared" si="0"/>
        <v>2.6524039424122996E-2</v>
      </c>
      <c r="C20" s="63">
        <f t="shared" ref="C20:J29" si="2">C6/C$17</f>
        <v>3.1677161381572012E-2</v>
      </c>
      <c r="D20" s="63">
        <f t="shared" si="2"/>
        <v>2.788774571469135E-2</v>
      </c>
      <c r="E20" s="63">
        <f t="shared" si="2"/>
        <v>2.5660884961891863E-2</v>
      </c>
      <c r="F20" s="63">
        <f t="shared" si="2"/>
        <v>2.7968360768224371E-2</v>
      </c>
      <c r="G20" s="63">
        <f t="shared" si="2"/>
        <v>3.3698669041173607E-2</v>
      </c>
      <c r="H20" s="63">
        <f t="shared" si="2"/>
        <v>5.5290275131295259E-2</v>
      </c>
      <c r="I20" s="63">
        <f t="shared" si="2"/>
        <v>3.3676764570198373E-2</v>
      </c>
      <c r="J20" s="63">
        <f t="shared" si="2"/>
        <v>2.8757524864529798E-2</v>
      </c>
    </row>
    <row r="21" spans="1:10" ht="12.75" customHeight="1" x14ac:dyDescent="0.2">
      <c r="A21" s="108" t="s">
        <v>121</v>
      </c>
      <c r="B21" s="63">
        <f t="shared" si="0"/>
        <v>3.3548295525351594E-2</v>
      </c>
      <c r="C21" s="63">
        <f t="shared" si="2"/>
        <v>3.9264658253191191E-2</v>
      </c>
      <c r="D21" s="63">
        <f t="shared" si="2"/>
        <v>3.4880950993282686E-2</v>
      </c>
      <c r="E21" s="63">
        <f t="shared" si="2"/>
        <v>3.2723233335282223E-2</v>
      </c>
      <c r="F21" s="63">
        <f t="shared" si="2"/>
        <v>3.682500835939561E-2</v>
      </c>
      <c r="G21" s="63">
        <f t="shared" si="2"/>
        <v>4.063767689257046E-2</v>
      </c>
      <c r="H21" s="63">
        <f t="shared" si="2"/>
        <v>7.5647148985554372E-2</v>
      </c>
      <c r="I21" s="63">
        <f t="shared" si="2"/>
        <v>3.8290019990773493E-2</v>
      </c>
      <c r="J21" s="63">
        <f t="shared" si="2"/>
        <v>3.6101999088798568E-2</v>
      </c>
    </row>
    <row r="22" spans="1:10" ht="12.75" customHeight="1" x14ac:dyDescent="0.2">
      <c r="A22" s="108" t="s">
        <v>122</v>
      </c>
      <c r="B22" s="63">
        <f t="shared" si="0"/>
        <v>5.030189369985627E-2</v>
      </c>
      <c r="C22" s="63">
        <f t="shared" si="2"/>
        <v>6.151669725157774E-2</v>
      </c>
      <c r="D22" s="63">
        <f t="shared" si="2"/>
        <v>5.6456095494544667E-2</v>
      </c>
      <c r="E22" s="63">
        <f t="shared" si="2"/>
        <v>5.3258055894205472E-2</v>
      </c>
      <c r="F22" s="63">
        <f t="shared" si="2"/>
        <v>5.1566665224681105E-2</v>
      </c>
      <c r="G22" s="63">
        <f t="shared" si="2"/>
        <v>6.6827983947822744E-2</v>
      </c>
      <c r="H22" s="63">
        <f t="shared" si="2"/>
        <v>0.10178436751205958</v>
      </c>
      <c r="I22" s="63">
        <f t="shared" si="2"/>
        <v>5.981854528679071E-2</v>
      </c>
      <c r="J22" s="63">
        <f t="shared" si="2"/>
        <v>5.6033467907426179E-2</v>
      </c>
    </row>
    <row r="23" spans="1:10" ht="12.75" customHeight="1" x14ac:dyDescent="0.2">
      <c r="A23" s="201" t="s">
        <v>304</v>
      </c>
      <c r="B23" s="63">
        <f t="shared" si="0"/>
        <v>7.3941504510980929E-2</v>
      </c>
      <c r="C23" s="63">
        <f t="shared" si="2"/>
        <v>8.5263630005027971E-2</v>
      </c>
      <c r="D23" s="63">
        <f t="shared" si="2"/>
        <v>8.0328277953593721E-2</v>
      </c>
      <c r="E23" s="63">
        <f t="shared" si="2"/>
        <v>8.3739273941442732E-2</v>
      </c>
      <c r="F23" s="63">
        <f t="shared" si="2"/>
        <v>6.9338227737889585E-2</v>
      </c>
      <c r="G23" s="63">
        <f t="shared" si="2"/>
        <v>8.6008113413365922E-2</v>
      </c>
      <c r="H23" s="63">
        <f t="shared" si="2"/>
        <v>9.9773812395448039E-2</v>
      </c>
      <c r="I23" s="63">
        <f t="shared" si="2"/>
        <v>7.8040904198062436E-2</v>
      </c>
      <c r="J23" s="63">
        <f t="shared" si="2"/>
        <v>7.9717273800690214E-2</v>
      </c>
    </row>
    <row r="24" spans="1:10" ht="12.75" customHeight="1" x14ac:dyDescent="0.2">
      <c r="A24" s="108" t="s">
        <v>123</v>
      </c>
      <c r="B24" s="63">
        <f t="shared" si="0"/>
        <v>0.1114428120054923</v>
      </c>
      <c r="C24" s="63">
        <f t="shared" si="2"/>
        <v>0.12019309656287064</v>
      </c>
      <c r="D24" s="63">
        <f t="shared" si="2"/>
        <v>0.11835135030235171</v>
      </c>
      <c r="E24" s="63">
        <f t="shared" si="2"/>
        <v>0.11737969537226831</v>
      </c>
      <c r="F24" s="63">
        <f t="shared" si="2"/>
        <v>0.11051872577298888</v>
      </c>
      <c r="G24" s="63">
        <f t="shared" si="2"/>
        <v>0.11664650228230322</v>
      </c>
      <c r="H24" s="63">
        <f t="shared" si="2"/>
        <v>0.13118874052200794</v>
      </c>
      <c r="I24" s="63">
        <f t="shared" si="2"/>
        <v>0.11325542057511917</v>
      </c>
      <c r="J24" s="63">
        <f t="shared" si="2"/>
        <v>0.11615795078011</v>
      </c>
    </row>
    <row r="25" spans="1:10" ht="12.75" customHeight="1" x14ac:dyDescent="0.2">
      <c r="A25" s="108" t="s">
        <v>124</v>
      </c>
      <c r="B25" s="63">
        <f t="shared" si="0"/>
        <v>0.15598332100252238</v>
      </c>
      <c r="C25" s="63">
        <f t="shared" si="2"/>
        <v>0.1543824082232329</v>
      </c>
      <c r="D25" s="63">
        <f t="shared" si="2"/>
        <v>0.15687353242178198</v>
      </c>
      <c r="E25" s="63">
        <f t="shared" si="2"/>
        <v>0.1540672197748878</v>
      </c>
      <c r="F25" s="63">
        <f t="shared" si="2"/>
        <v>0.1606724060318577</v>
      </c>
      <c r="G25" s="63">
        <f t="shared" si="2"/>
        <v>0.16465020292963345</v>
      </c>
      <c r="H25" s="63">
        <f t="shared" si="2"/>
        <v>0.10706207409628121</v>
      </c>
      <c r="I25" s="63">
        <f t="shared" si="2"/>
        <v>0.1443180070736583</v>
      </c>
      <c r="J25" s="63">
        <f t="shared" si="2"/>
        <v>0.1557133901657792</v>
      </c>
    </row>
    <row r="26" spans="1:10" ht="12.75" customHeight="1" x14ac:dyDescent="0.2">
      <c r="A26" s="108" t="s">
        <v>125</v>
      </c>
      <c r="B26" s="63">
        <f t="shared" si="0"/>
        <v>0.20058361083129742</v>
      </c>
      <c r="C26" s="63">
        <f t="shared" si="2"/>
        <v>0.18014197834467671</v>
      </c>
      <c r="D26" s="63">
        <f t="shared" si="2"/>
        <v>0.19756230368025665</v>
      </c>
      <c r="E26" s="63">
        <f t="shared" si="2"/>
        <v>0.19281332176287752</v>
      </c>
      <c r="F26" s="63">
        <f t="shared" si="2"/>
        <v>0.20422730124480787</v>
      </c>
      <c r="G26" s="63">
        <f t="shared" si="2"/>
        <v>0.18934595384272265</v>
      </c>
      <c r="H26" s="63">
        <f t="shared" si="2"/>
        <v>8.5951243235645097E-2</v>
      </c>
      <c r="I26" s="63">
        <f t="shared" si="2"/>
        <v>0.16892203598339228</v>
      </c>
      <c r="J26" s="63">
        <f t="shared" si="2"/>
        <v>0.19215944305840729</v>
      </c>
    </row>
    <row r="27" spans="1:10" ht="12.75" customHeight="1" x14ac:dyDescent="0.2">
      <c r="A27" s="108" t="s">
        <v>333</v>
      </c>
      <c r="B27" s="63">
        <f t="shared" si="0"/>
        <v>0.16070974886785183</v>
      </c>
      <c r="C27" s="63">
        <f t="shared" si="2"/>
        <v>0.13230902720711596</v>
      </c>
      <c r="D27" s="63">
        <f t="shared" si="2"/>
        <v>0.14750955694056933</v>
      </c>
      <c r="E27" s="63">
        <f t="shared" si="2"/>
        <v>0.15275258349000193</v>
      </c>
      <c r="F27" s="63">
        <f t="shared" si="2"/>
        <v>0.15615668104332053</v>
      </c>
      <c r="G27" s="63">
        <f t="shared" si="2"/>
        <v>0.13244608914100656</v>
      </c>
      <c r="H27" s="63">
        <f t="shared" si="2"/>
        <v>5.1520482057188788E-2</v>
      </c>
      <c r="I27" s="63">
        <f t="shared" si="2"/>
        <v>0.12986314008918962</v>
      </c>
      <c r="J27" s="63">
        <f t="shared" si="2"/>
        <v>0.14690453689011479</v>
      </c>
    </row>
    <row r="28" spans="1:10" ht="12.75" customHeight="1" x14ac:dyDescent="0.2">
      <c r="A28" s="108" t="s">
        <v>332</v>
      </c>
      <c r="B28" s="63">
        <f t="shared" si="0"/>
        <v>7.116169241798756E-2</v>
      </c>
      <c r="C28" s="63">
        <f t="shared" si="2"/>
        <v>5.5154283889047029E-2</v>
      </c>
      <c r="D28" s="63">
        <f t="shared" si="2"/>
        <v>6.4855882118347405E-2</v>
      </c>
      <c r="E28" s="63">
        <f t="shared" si="2"/>
        <v>6.2725475473656908E-2</v>
      </c>
      <c r="F28" s="63">
        <f t="shared" si="2"/>
        <v>6.5842182700128968E-2</v>
      </c>
      <c r="G28" s="63">
        <f t="shared" si="2"/>
        <v>5.4942708747819688E-2</v>
      </c>
      <c r="H28" s="63">
        <f t="shared" si="2"/>
        <v>1.8848956825672052E-2</v>
      </c>
      <c r="I28" s="63">
        <f t="shared" si="2"/>
        <v>5.9126556973704447E-2</v>
      </c>
      <c r="J28" s="63">
        <f t="shared" si="2"/>
        <v>6.308119561621138E-2</v>
      </c>
    </row>
    <row r="29" spans="1:10" ht="12.75" customHeight="1" x14ac:dyDescent="0.2">
      <c r="A29" s="108" t="s">
        <v>331</v>
      </c>
      <c r="B29" s="63">
        <f t="shared" si="0"/>
        <v>1.9492310661480567E-2</v>
      </c>
      <c r="C29" s="63">
        <f t="shared" si="2"/>
        <v>1.4500468502023708E-2</v>
      </c>
      <c r="D29" s="63">
        <f t="shared" si="2"/>
        <v>1.5943146819854863E-2</v>
      </c>
      <c r="E29" s="63">
        <f t="shared" si="2"/>
        <v>1.6213847523783253E-2</v>
      </c>
      <c r="F29" s="63">
        <f t="shared" si="2"/>
        <v>1.6110941179996289E-2</v>
      </c>
      <c r="G29" s="63">
        <f t="shared" si="2"/>
        <v>1.7080634817884688E-2</v>
      </c>
      <c r="H29" s="63">
        <f t="shared" si="2"/>
        <v>4.2724301568532628E-3</v>
      </c>
      <c r="I29" s="63">
        <f t="shared" si="2"/>
        <v>2.8448408426879901E-2</v>
      </c>
      <c r="J29" s="63">
        <f t="shared" si="2"/>
        <v>1.6739294259719869E-2</v>
      </c>
    </row>
    <row r="30" spans="1:10" ht="12.75" customHeight="1" x14ac:dyDescent="0.2">
      <c r="A30" s="129" t="s">
        <v>56</v>
      </c>
      <c r="B30" s="63">
        <f t="shared" ref="B30:J30" si="3">B16/B$17</f>
        <v>1.8494716895665695E-3</v>
      </c>
      <c r="C30" s="63">
        <f t="shared" si="3"/>
        <v>8.3495281303764841E-4</v>
      </c>
      <c r="D30" s="63">
        <f t="shared" si="3"/>
        <v>1.9113627018110886E-3</v>
      </c>
      <c r="E30" s="63">
        <f t="shared" si="3"/>
        <v>7.6839981506450468E-3</v>
      </c>
      <c r="F30" s="63">
        <f t="shared" si="3"/>
        <v>6.8464216463882575E-4</v>
      </c>
      <c r="G30" s="63">
        <f t="shared" si="3"/>
        <v>9.9637035814929202E-4</v>
      </c>
      <c r="H30" s="63">
        <f t="shared" si="3"/>
        <v>3.6189997376715313E-2</v>
      </c>
      <c r="I30" s="63">
        <f t="shared" si="3"/>
        <v>5.2283561433184682E-3</v>
      </c>
      <c r="J30" s="63">
        <f t="shared" si="3"/>
        <v>2.2600036448455593E-3</v>
      </c>
    </row>
    <row r="31" spans="1:10" ht="12.75" customHeight="1" x14ac:dyDescent="0.2">
      <c r="A31" s="243" t="s">
        <v>127</v>
      </c>
      <c r="B31" s="251">
        <f t="shared" ref="B31:J31" si="4">B17/B$17</f>
        <v>1</v>
      </c>
      <c r="C31" s="251">
        <f t="shared" si="4"/>
        <v>1</v>
      </c>
      <c r="D31" s="251">
        <f t="shared" si="4"/>
        <v>1</v>
      </c>
      <c r="E31" s="251">
        <f t="shared" si="4"/>
        <v>1</v>
      </c>
      <c r="F31" s="251">
        <f t="shared" si="4"/>
        <v>1</v>
      </c>
      <c r="G31" s="251">
        <f t="shared" si="4"/>
        <v>1</v>
      </c>
      <c r="H31" s="251">
        <f t="shared" si="4"/>
        <v>1</v>
      </c>
      <c r="I31" s="251">
        <f t="shared" si="4"/>
        <v>1</v>
      </c>
      <c r="J31" s="251">
        <f t="shared" si="4"/>
        <v>1</v>
      </c>
    </row>
    <row r="32" spans="1:10" ht="18" customHeight="1" x14ac:dyDescent="0.2">
      <c r="A32" s="78" t="s">
        <v>84</v>
      </c>
      <c r="B32" s="331" t="s">
        <v>106</v>
      </c>
      <c r="C32" s="331"/>
      <c r="D32" s="331"/>
      <c r="E32" s="331"/>
      <c r="F32" s="331"/>
      <c r="G32" s="331"/>
      <c r="H32" s="331"/>
      <c r="I32" s="331"/>
      <c r="J32" s="331"/>
    </row>
    <row r="33" spans="1:10" ht="12.75" customHeight="1" x14ac:dyDescent="0.2">
      <c r="A33" s="108" t="s">
        <v>120</v>
      </c>
      <c r="B33" s="63">
        <f t="shared" ref="B33:B42" si="5">B5/SUM(B$5:B$15)</f>
        <v>9.4636326570285936E-2</v>
      </c>
      <c r="C33" s="63">
        <f t="shared" ref="C33:J33" si="6">C5/SUM(C$5:C$15)</f>
        <v>0.12486589469665604</v>
      </c>
      <c r="D33" s="63">
        <f t="shared" si="6"/>
        <v>9.7626394307706713E-2</v>
      </c>
      <c r="E33" s="63">
        <f t="shared" si="6"/>
        <v>0.1017643675309665</v>
      </c>
      <c r="F33" s="63">
        <f t="shared" si="6"/>
        <v>0.10015742977159367</v>
      </c>
      <c r="G33" s="63">
        <f t="shared" si="6"/>
        <v>9.681555873848223E-2</v>
      </c>
      <c r="H33" s="63">
        <f t="shared" si="6"/>
        <v>0.24119948026327193</v>
      </c>
      <c r="I33" s="63">
        <f t="shared" si="6"/>
        <v>0.14175297573040654</v>
      </c>
      <c r="J33" s="63">
        <f t="shared" si="6"/>
        <v>0.10661486991797633</v>
      </c>
    </row>
    <row r="34" spans="1:10" ht="12.75" customHeight="1" x14ac:dyDescent="0.2">
      <c r="A34" s="201" t="s">
        <v>303</v>
      </c>
      <c r="B34" s="63">
        <f t="shared" si="5"/>
        <v>2.657318577892271E-2</v>
      </c>
      <c r="C34" s="63">
        <f t="shared" ref="C34:J42" si="7">C6/SUM(C$5:C$15)</f>
        <v>3.1703632418643463E-2</v>
      </c>
      <c r="D34" s="63">
        <f t="shared" si="7"/>
        <v>2.7941151389302518E-2</v>
      </c>
      <c r="E34" s="63">
        <f t="shared" si="7"/>
        <v>2.58595900036564E-2</v>
      </c>
      <c r="F34" s="63">
        <f t="shared" si="7"/>
        <v>2.7987522206010373E-2</v>
      </c>
      <c r="G34" s="63">
        <f t="shared" si="7"/>
        <v>3.3732278883966418E-2</v>
      </c>
      <c r="H34" s="63">
        <f t="shared" si="7"/>
        <v>5.736636368247576E-2</v>
      </c>
      <c r="I34" s="63">
        <f t="shared" si="7"/>
        <v>3.3853764105735047E-2</v>
      </c>
      <c r="J34" s="63">
        <f t="shared" si="7"/>
        <v>2.8822664190654837E-2</v>
      </c>
    </row>
    <row r="35" spans="1:10" ht="12.75" customHeight="1" x14ac:dyDescent="0.2">
      <c r="A35" s="108" t="s">
        <v>121</v>
      </c>
      <c r="B35" s="63">
        <f t="shared" si="5"/>
        <v>3.3610457114257808E-2</v>
      </c>
      <c r="C35" s="63">
        <f t="shared" si="7"/>
        <v>3.9297469786134388E-2</v>
      </c>
      <c r="D35" s="63">
        <f t="shared" si="7"/>
        <v>3.4947748816883534E-2</v>
      </c>
      <c r="E35" s="63">
        <f t="shared" si="7"/>
        <v>3.2976625665913618E-2</v>
      </c>
      <c r="F35" s="63">
        <f t="shared" si="7"/>
        <v>3.6850237585823821E-2</v>
      </c>
      <c r="G35" s="63">
        <f t="shared" si="7"/>
        <v>4.0678207452698976E-2</v>
      </c>
      <c r="H35" s="63">
        <f t="shared" si="7"/>
        <v>7.8487615587780807E-2</v>
      </c>
      <c r="I35" s="63">
        <f t="shared" si="7"/>
        <v>3.8491266038027515E-2</v>
      </c>
      <c r="J35" s="63">
        <f t="shared" si="7"/>
        <v>3.6183774551168481E-2</v>
      </c>
    </row>
    <row r="36" spans="1:10" ht="12.75" customHeight="1" x14ac:dyDescent="0.2">
      <c r="A36" s="108" t="s">
        <v>122</v>
      </c>
      <c r="B36" s="63">
        <f t="shared" si="5"/>
        <v>5.039509800691299E-2</v>
      </c>
      <c r="C36" s="63">
        <f t="shared" si="7"/>
        <v>6.1568103712966268E-2</v>
      </c>
      <c r="D36" s="63">
        <f t="shared" si="7"/>
        <v>5.6564210216209332E-2</v>
      </c>
      <c r="E36" s="63">
        <f t="shared" si="7"/>
        <v>5.3670459606566599E-2</v>
      </c>
      <c r="F36" s="63">
        <f t="shared" si="7"/>
        <v>5.1601994125638963E-2</v>
      </c>
      <c r="G36" s="63">
        <f t="shared" si="7"/>
        <v>6.6894635780033157E-2</v>
      </c>
      <c r="H36" s="63">
        <f t="shared" si="7"/>
        <v>0.10560625770123187</v>
      </c>
      <c r="I36" s="63">
        <f t="shared" si="7"/>
        <v>6.0132941722059054E-2</v>
      </c>
      <c r="J36" s="63">
        <f t="shared" si="7"/>
        <v>5.6160390594866529E-2</v>
      </c>
    </row>
    <row r="37" spans="1:10" ht="12.75" customHeight="1" x14ac:dyDescent="0.2">
      <c r="A37" s="201" t="s">
        <v>304</v>
      </c>
      <c r="B37" s="63">
        <f t="shared" si="5"/>
        <v>7.4078510619176349E-2</v>
      </c>
      <c r="C37" s="63">
        <f t="shared" si="7"/>
        <v>8.5334880603638211E-2</v>
      </c>
      <c r="D37" s="63">
        <f t="shared" si="7"/>
        <v>8.0482108453855533E-2</v>
      </c>
      <c r="E37" s="63">
        <f t="shared" si="7"/>
        <v>8.4387708940881642E-2</v>
      </c>
      <c r="F37" s="63">
        <f t="shared" si="7"/>
        <v>6.9385732135734055E-2</v>
      </c>
      <c r="G37" s="63">
        <f t="shared" si="7"/>
        <v>8.6093894818180389E-2</v>
      </c>
      <c r="H37" s="63">
        <f t="shared" si="7"/>
        <v>0.10352020846835483</v>
      </c>
      <c r="I37" s="63">
        <f t="shared" si="7"/>
        <v>7.845107435461432E-2</v>
      </c>
      <c r="J37" s="63">
        <f t="shared" si="7"/>
        <v>7.9897843217577244E-2</v>
      </c>
    </row>
    <row r="38" spans="1:10" ht="12.75" customHeight="1" x14ac:dyDescent="0.2">
      <c r="A38" s="108" t="s">
        <v>123</v>
      </c>
      <c r="B38" s="63">
        <f t="shared" si="5"/>
        <v>0.11164930423283073</v>
      </c>
      <c r="C38" s="63">
        <f t="shared" si="7"/>
        <v>0.12029353598913499</v>
      </c>
      <c r="D38" s="63">
        <f t="shared" si="7"/>
        <v>0.11857799586089572</v>
      </c>
      <c r="E38" s="63">
        <f t="shared" si="7"/>
        <v>0.11828862494760807</v>
      </c>
      <c r="F38" s="63">
        <f t="shared" si="7"/>
        <v>0.11059444339210989</v>
      </c>
      <c r="G38" s="63">
        <f t="shared" si="7"/>
        <v>0.1167628413163241</v>
      </c>
      <c r="H38" s="63">
        <f t="shared" si="7"/>
        <v>0.13611473232788646</v>
      </c>
      <c r="I38" s="63">
        <f t="shared" si="7"/>
        <v>0.11385067243778019</v>
      </c>
      <c r="J38" s="63">
        <f t="shared" si="7"/>
        <v>0.11642106280638924</v>
      </c>
    </row>
    <row r="39" spans="1:10" ht="12.75" customHeight="1" x14ac:dyDescent="0.2">
      <c r="A39" s="108" t="s">
        <v>124</v>
      </c>
      <c r="B39" s="63">
        <f t="shared" si="5"/>
        <v>0.15627234227542303</v>
      </c>
      <c r="C39" s="63">
        <f t="shared" si="7"/>
        <v>0.15451141796631029</v>
      </c>
      <c r="D39" s="63">
        <f t="shared" si="7"/>
        <v>0.15717394884530125</v>
      </c>
      <c r="E39" s="63">
        <f t="shared" si="7"/>
        <v>0.15526023916550424</v>
      </c>
      <c r="F39" s="63">
        <f t="shared" si="7"/>
        <v>0.16078248450008184</v>
      </c>
      <c r="G39" s="63">
        <f t="shared" si="7"/>
        <v>0.16481441913145164</v>
      </c>
      <c r="H39" s="63">
        <f t="shared" si="7"/>
        <v>0.11108213631823818</v>
      </c>
      <c r="I39" s="63">
        <f t="shared" si="7"/>
        <v>0.14507651878188282</v>
      </c>
      <c r="J39" s="63">
        <f t="shared" si="7"/>
        <v>0.15606610012088926</v>
      </c>
    </row>
    <row r="40" spans="1:10" ht="12.75" customHeight="1" x14ac:dyDescent="0.2">
      <c r="A40" s="108" t="s">
        <v>125</v>
      </c>
      <c r="B40" s="63">
        <f t="shared" si="5"/>
        <v>0.20095527191757814</v>
      </c>
      <c r="C40" s="63">
        <f t="shared" si="7"/>
        <v>0.18029251408648284</v>
      </c>
      <c r="D40" s="63">
        <f t="shared" si="7"/>
        <v>0.1979406400367956</v>
      </c>
      <c r="E40" s="63">
        <f t="shared" si="7"/>
        <v>0.19430637156262326</v>
      </c>
      <c r="F40" s="63">
        <f t="shared" si="7"/>
        <v>0.20436721966045743</v>
      </c>
      <c r="G40" s="63">
        <f t="shared" si="7"/>
        <v>0.18953480069997786</v>
      </c>
      <c r="H40" s="63">
        <f t="shared" si="7"/>
        <v>8.9178617156601608E-2</v>
      </c>
      <c r="I40" s="63">
        <f t="shared" si="7"/>
        <v>0.169809862420776</v>
      </c>
      <c r="J40" s="63">
        <f t="shared" si="7"/>
        <v>0.19259470780001331</v>
      </c>
    </row>
    <row r="41" spans="1:10" ht="12.75" customHeight="1" x14ac:dyDescent="0.2">
      <c r="A41" s="108" t="s">
        <v>333</v>
      </c>
      <c r="B41" s="63">
        <f t="shared" si="5"/>
        <v>0.16100752773219967</v>
      </c>
      <c r="C41" s="63">
        <f t="shared" si="7"/>
        <v>0.13241959131738767</v>
      </c>
      <c r="D41" s="63">
        <f t="shared" si="7"/>
        <v>0.14779204113562047</v>
      </c>
      <c r="E41" s="63">
        <f t="shared" si="7"/>
        <v>0.15393542299561902</v>
      </c>
      <c r="F41" s="63">
        <f t="shared" si="7"/>
        <v>0.1562636657376856</v>
      </c>
      <c r="G41" s="63">
        <f t="shared" si="7"/>
        <v>0.13257818611578953</v>
      </c>
      <c r="H41" s="63">
        <f t="shared" si="7"/>
        <v>5.3455019056620139E-2</v>
      </c>
      <c r="I41" s="63">
        <f t="shared" si="7"/>
        <v>0.13054567939403308</v>
      </c>
      <c r="J41" s="63">
        <f t="shared" si="7"/>
        <v>0.14723729371055785</v>
      </c>
    </row>
    <row r="42" spans="1:10" ht="12.75" customHeight="1" x14ac:dyDescent="0.2">
      <c r="A42" s="108" t="s">
        <v>332</v>
      </c>
      <c r="B42" s="63">
        <f t="shared" si="5"/>
        <v>7.1293547816322619E-2</v>
      </c>
      <c r="C42" s="63">
        <f t="shared" si="7"/>
        <v>5.5200373596261954E-2</v>
      </c>
      <c r="D42" s="63">
        <f t="shared" si="7"/>
        <v>6.498008262463674E-2</v>
      </c>
      <c r="E42" s="63">
        <f t="shared" si="7"/>
        <v>6.3211190141806622E-2</v>
      </c>
      <c r="F42" s="63">
        <f t="shared" si="7"/>
        <v>6.5887291918290097E-2</v>
      </c>
      <c r="G42" s="63">
        <f t="shared" si="7"/>
        <v>5.4997506633201125E-2</v>
      </c>
      <c r="H42" s="63">
        <f t="shared" si="7"/>
        <v>1.955671426356774E-2</v>
      </c>
      <c r="I42" s="63">
        <f t="shared" si="7"/>
        <v>5.9437316432215177E-2</v>
      </c>
      <c r="J42" s="63">
        <f t="shared" si="7"/>
        <v>6.3224082272589452E-2</v>
      </c>
    </row>
    <row r="43" spans="1:10" ht="12.75" customHeight="1" x14ac:dyDescent="0.2">
      <c r="A43" s="108" t="s">
        <v>331</v>
      </c>
      <c r="B43" s="63">
        <f t="shared" ref="B43:J43" si="8">B15/SUM(B$5:B$15)</f>
        <v>1.9528427936090109E-2</v>
      </c>
      <c r="C43" s="63">
        <f t="shared" si="8"/>
        <v>1.4512585826383897E-2</v>
      </c>
      <c r="D43" s="63">
        <f t="shared" si="8"/>
        <v>1.5973678312792665E-2</v>
      </c>
      <c r="E43" s="63">
        <f t="shared" si="8"/>
        <v>1.6339399438854058E-2</v>
      </c>
      <c r="F43" s="63">
        <f t="shared" si="8"/>
        <v>1.6121978966574226E-2</v>
      </c>
      <c r="G43" s="63">
        <f t="shared" si="8"/>
        <v>1.7097670429894442E-2</v>
      </c>
      <c r="H43" s="63">
        <f t="shared" si="8"/>
        <v>4.4328551739706186E-3</v>
      </c>
      <c r="I43" s="63">
        <f t="shared" si="8"/>
        <v>2.8597928582470244E-2</v>
      </c>
      <c r="J43" s="63">
        <f t="shared" si="8"/>
        <v>1.6777210817317346E-2</v>
      </c>
    </row>
    <row r="44" spans="1:10" ht="12.75" customHeight="1" x14ac:dyDescent="0.2">
      <c r="A44" s="243" t="s">
        <v>395</v>
      </c>
      <c r="B44" s="251">
        <f>SUM(B33:B43)</f>
        <v>1</v>
      </c>
      <c r="C44" s="251">
        <f t="shared" ref="C44:J44" si="9">SUM(C33:C43)</f>
        <v>1</v>
      </c>
      <c r="D44" s="251">
        <f t="shared" si="9"/>
        <v>1</v>
      </c>
      <c r="E44" s="251">
        <f t="shared" si="9"/>
        <v>1</v>
      </c>
      <c r="F44" s="251">
        <f t="shared" si="9"/>
        <v>0.99999999999999989</v>
      </c>
      <c r="G44" s="251">
        <f t="shared" si="9"/>
        <v>0.99999999999999989</v>
      </c>
      <c r="H44" s="251">
        <f t="shared" si="9"/>
        <v>0.99999999999999989</v>
      </c>
      <c r="I44" s="251">
        <f t="shared" si="9"/>
        <v>1</v>
      </c>
      <c r="J44" s="251">
        <f t="shared" si="9"/>
        <v>0.99999999999999989</v>
      </c>
    </row>
    <row r="45" spans="1:10" ht="18" customHeight="1" x14ac:dyDescent="0.2">
      <c r="A45" s="78" t="s">
        <v>301</v>
      </c>
      <c r="B45" s="332" t="s">
        <v>300</v>
      </c>
      <c r="C45" s="332"/>
      <c r="D45" s="332"/>
      <c r="E45" s="332"/>
      <c r="F45" s="332"/>
      <c r="G45" s="332"/>
      <c r="H45" s="332"/>
      <c r="I45" s="332"/>
      <c r="J45" s="332"/>
    </row>
    <row r="46" spans="1:10" ht="12.75" customHeight="1" x14ac:dyDescent="0.2">
      <c r="A46" s="108" t="s">
        <v>120</v>
      </c>
      <c r="B46" s="63">
        <v>5.2270712161055482E-3</v>
      </c>
      <c r="C46" s="63">
        <v>9.1571822848745925E-3</v>
      </c>
      <c r="D46" s="63">
        <v>5.481747653266378E-3</v>
      </c>
      <c r="E46" s="63">
        <v>9.3114996767427703E-3</v>
      </c>
      <c r="F46" s="63">
        <v>4.3434890037853027E-3</v>
      </c>
      <c r="G46" s="63">
        <v>8.4263393322172621E-3</v>
      </c>
      <c r="H46" s="63">
        <v>5.1276651607037932E-3</v>
      </c>
      <c r="I46" s="63">
        <v>7.2213822213822217E-3</v>
      </c>
      <c r="J46" s="63">
        <v>6.5475589150258721E-3</v>
      </c>
    </row>
    <row r="47" spans="1:10" ht="12.75" customHeight="1" x14ac:dyDescent="0.2">
      <c r="A47" s="201" t="s">
        <v>303</v>
      </c>
      <c r="B47" s="63">
        <v>1.4740356762727808E-2</v>
      </c>
      <c r="C47" s="63">
        <v>2.3849589610275525E-2</v>
      </c>
      <c r="D47" s="63">
        <v>1.626626789554125E-2</v>
      </c>
      <c r="E47" s="63">
        <v>2.1974185968984806E-2</v>
      </c>
      <c r="F47" s="63">
        <v>1.2389574689131374E-2</v>
      </c>
      <c r="G47" s="63">
        <v>2.5754691433233615E-2</v>
      </c>
      <c r="H47" s="63">
        <v>1.4860849094839233E-2</v>
      </c>
      <c r="I47" s="63">
        <v>1.8640677533302123E-2</v>
      </c>
      <c r="J47" s="63">
        <v>1.7917372617978197E-2</v>
      </c>
    </row>
    <row r="48" spans="1:10" ht="12.75" customHeight="1" x14ac:dyDescent="0.2">
      <c r="A48" s="108" t="s">
        <v>121</v>
      </c>
      <c r="B48" s="63">
        <v>2.0705829284716103E-2</v>
      </c>
      <c r="C48" s="63">
        <v>3.2789131582793396E-2</v>
      </c>
      <c r="D48" s="63">
        <v>2.2487604342484386E-2</v>
      </c>
      <c r="E48" s="63">
        <v>3.0380441391577494E-2</v>
      </c>
      <c r="F48" s="63">
        <v>1.8000056969325853E-2</v>
      </c>
      <c r="G48" s="63">
        <v>3.2983854778615374E-2</v>
      </c>
      <c r="H48" s="63">
        <v>2.4282027508873833E-2</v>
      </c>
      <c r="I48" s="63">
        <v>2.4024313763326741E-2</v>
      </c>
      <c r="J48" s="63">
        <v>2.4882785397277552E-2</v>
      </c>
    </row>
    <row r="49" spans="1:16" ht="12.75" customHeight="1" x14ac:dyDescent="0.2">
      <c r="A49" s="108" t="s">
        <v>122</v>
      </c>
      <c r="B49" s="63">
        <v>3.3527330377310094E-2</v>
      </c>
      <c r="C49" s="63">
        <v>5.5752352972665752E-2</v>
      </c>
      <c r="D49" s="63">
        <v>3.8981637076024762E-2</v>
      </c>
      <c r="E49" s="63">
        <v>5.231859671832452E-2</v>
      </c>
      <c r="F49" s="63">
        <v>2.8019407824854955E-2</v>
      </c>
      <c r="G49" s="63">
        <v>5.6945329391430911E-2</v>
      </c>
      <c r="H49" s="63">
        <v>4.1929807226420951E-2</v>
      </c>
      <c r="I49" s="63">
        <v>4.1290733467784738E-2</v>
      </c>
      <c r="J49" s="63">
        <v>4.1785162073447145E-2</v>
      </c>
    </row>
    <row r="50" spans="1:16" ht="12.75" customHeight="1" x14ac:dyDescent="0.2">
      <c r="A50" s="201" t="s">
        <v>304</v>
      </c>
      <c r="B50" s="63">
        <v>6.2971731509412349E-2</v>
      </c>
      <c r="C50" s="63">
        <v>0.10049290337898523</v>
      </c>
      <c r="D50" s="63">
        <v>7.275276993727943E-2</v>
      </c>
      <c r="E50" s="63">
        <v>0.1069601550186793</v>
      </c>
      <c r="F50" s="63">
        <v>5.1718330671360432E-2</v>
      </c>
      <c r="G50" s="63">
        <v>9.4484188264727723E-2</v>
      </c>
      <c r="H50" s="63">
        <v>6.4021933397839056E-2</v>
      </c>
      <c r="I50" s="63">
        <v>7.7297997106084843E-2</v>
      </c>
      <c r="J50" s="63">
        <v>7.7603810915024551E-2</v>
      </c>
    </row>
    <row r="51" spans="1:16" ht="12.75" customHeight="1" x14ac:dyDescent="0.2">
      <c r="A51" s="108" t="s">
        <v>123</v>
      </c>
      <c r="B51" s="63">
        <v>0.12188962262315849</v>
      </c>
      <c r="C51" s="63">
        <v>0.17975941267504253</v>
      </c>
      <c r="D51" s="63">
        <v>0.14624625011914438</v>
      </c>
      <c r="E51" s="63">
        <v>0.19157393975683185</v>
      </c>
      <c r="F51" s="63">
        <v>0.10823109860199716</v>
      </c>
      <c r="G51" s="63">
        <v>0.16739863292819937</v>
      </c>
      <c r="H51" s="63">
        <v>0.14733277194467964</v>
      </c>
      <c r="I51" s="63">
        <v>0.15835304235648248</v>
      </c>
      <c r="J51" s="63">
        <v>0.14730517071730775</v>
      </c>
    </row>
    <row r="52" spans="1:16" ht="12.75" customHeight="1" x14ac:dyDescent="0.2">
      <c r="A52" s="108" t="s">
        <v>124</v>
      </c>
      <c r="B52" s="63">
        <v>0.21872134950988353</v>
      </c>
      <c r="C52" s="63">
        <v>0.29469244657646748</v>
      </c>
      <c r="D52" s="63">
        <v>0.26604145589381045</v>
      </c>
      <c r="E52" s="63">
        <v>0.3147091884966069</v>
      </c>
      <c r="F52" s="63">
        <v>0.21175296148899</v>
      </c>
      <c r="G52" s="63">
        <v>0.31469768312589269</v>
      </c>
      <c r="H52" s="63">
        <v>0.23342465917808219</v>
      </c>
      <c r="I52" s="63">
        <v>0.27659888004715588</v>
      </c>
      <c r="J52" s="63">
        <v>0.25771717301022667</v>
      </c>
    </row>
    <row r="53" spans="1:16" ht="12.75" customHeight="1" x14ac:dyDescent="0.2">
      <c r="A53" s="108" t="s">
        <v>125</v>
      </c>
      <c r="B53" s="63">
        <v>0.34958910284177486</v>
      </c>
      <c r="C53" s="63">
        <v>0.42715601221631438</v>
      </c>
      <c r="D53" s="63">
        <v>0.43329477141719841</v>
      </c>
      <c r="E53" s="63">
        <v>0.46810826854371812</v>
      </c>
      <c r="F53" s="63">
        <v>0.35189879809743729</v>
      </c>
      <c r="G53" s="63">
        <v>0.47001148591113856</v>
      </c>
      <c r="H53" s="63">
        <v>0.30346051907719607</v>
      </c>
      <c r="I53" s="63">
        <v>0.43129171574401254</v>
      </c>
      <c r="J53" s="63">
        <v>0.39945420852079572</v>
      </c>
    </row>
    <row r="54" spans="1:16" ht="12.75" customHeight="1" x14ac:dyDescent="0.2">
      <c r="A54" s="129" t="s">
        <v>126</v>
      </c>
      <c r="B54" s="309">
        <v>0.46386364793083007</v>
      </c>
      <c r="C54" s="309">
        <v>0.51129818471237631</v>
      </c>
      <c r="D54" s="309">
        <v>0.53468108229949796</v>
      </c>
      <c r="E54" s="309">
        <v>0.573797385291</v>
      </c>
      <c r="F54" s="309">
        <v>0.45065063994265553</v>
      </c>
      <c r="G54" s="309">
        <v>0.54521302191858811</v>
      </c>
      <c r="H54" s="309">
        <v>0.38223938738738739</v>
      </c>
      <c r="I54" s="309">
        <v>0.57998359310910585</v>
      </c>
      <c r="J54" s="309">
        <v>0.50119550809997582</v>
      </c>
      <c r="L54" s="109"/>
    </row>
    <row r="55" spans="1:16" x14ac:dyDescent="0.2">
      <c r="A55" s="125" t="s">
        <v>127</v>
      </c>
      <c r="B55" s="126">
        <v>3.7093770478469075E-2</v>
      </c>
      <c r="C55" s="126">
        <v>4.9681934851359209E-2</v>
      </c>
      <c r="D55" s="126">
        <v>3.8573235001982613E-2</v>
      </c>
      <c r="E55" s="126">
        <v>5.9036160605737249E-2</v>
      </c>
      <c r="F55" s="126">
        <v>2.9904956474735629E-2</v>
      </c>
      <c r="G55" s="126">
        <v>5.5192290686473036E-2</v>
      </c>
      <c r="H55" s="126">
        <v>1.6621447483161848E-2</v>
      </c>
      <c r="I55" s="126">
        <v>3.6319741736262193E-2</v>
      </c>
      <c r="J55" s="126">
        <v>4.1578318876584065E-2</v>
      </c>
    </row>
    <row r="57" spans="1:16" x14ac:dyDescent="0.2">
      <c r="A57" s="31" t="s">
        <v>262</v>
      </c>
    </row>
    <row r="58" spans="1:16" x14ac:dyDescent="0.2">
      <c r="A58" s="31" t="s">
        <v>493</v>
      </c>
    </row>
    <row r="59" spans="1:16" x14ac:dyDescent="0.2">
      <c r="A59" s="65" t="s">
        <v>485</v>
      </c>
      <c r="B59" s="65"/>
      <c r="C59" s="65"/>
      <c r="D59" s="65"/>
      <c r="E59" s="65"/>
      <c r="F59" s="65"/>
      <c r="G59" s="65"/>
      <c r="H59" s="65"/>
      <c r="I59" s="65"/>
      <c r="J59" s="65"/>
    </row>
    <row r="60" spans="1:16" x14ac:dyDescent="0.2">
      <c r="A60" s="65" t="s">
        <v>494</v>
      </c>
      <c r="B60" s="65"/>
      <c r="C60" s="65"/>
      <c r="D60" s="65"/>
      <c r="E60" s="65"/>
      <c r="F60" s="65"/>
      <c r="G60" s="65"/>
      <c r="H60" s="65"/>
      <c r="I60" s="65"/>
      <c r="J60" s="65"/>
    </row>
    <row r="61" spans="1:16" x14ac:dyDescent="0.2">
      <c r="A61" s="31" t="s">
        <v>307</v>
      </c>
      <c r="B61"/>
      <c r="C61"/>
      <c r="D61"/>
      <c r="E61"/>
      <c r="F61"/>
      <c r="G61"/>
      <c r="H61"/>
      <c r="I61"/>
      <c r="J61"/>
    </row>
    <row r="62" spans="1:16" x14ac:dyDescent="0.2">
      <c r="A62" s="31" t="s">
        <v>579</v>
      </c>
    </row>
    <row r="63" spans="1:16" x14ac:dyDescent="0.2">
      <c r="A63" s="31" t="s">
        <v>577</v>
      </c>
    </row>
    <row r="64" spans="1:16" ht="12.75" customHeight="1" x14ac:dyDescent="0.2">
      <c r="A64" s="116"/>
      <c r="B64" s="115"/>
      <c r="C64" s="115"/>
      <c r="D64" s="115"/>
      <c r="E64" s="115"/>
      <c r="F64" s="115"/>
      <c r="G64" s="115"/>
      <c r="H64" s="115"/>
      <c r="I64" s="115"/>
      <c r="J64" s="115"/>
      <c r="K64" s="115"/>
      <c r="L64" s="115"/>
      <c r="M64" s="115"/>
      <c r="N64" s="115"/>
      <c r="O64" s="115"/>
      <c r="P64" s="115"/>
    </row>
    <row r="69" spans="11:11" x14ac:dyDescent="0.2">
      <c r="K69" s="106"/>
    </row>
    <row r="70" spans="11:11" x14ac:dyDescent="0.2">
      <c r="K70" s="106"/>
    </row>
  </sheetData>
  <mergeCells count="5">
    <mergeCell ref="A1:I1"/>
    <mergeCell ref="B4:J4"/>
    <mergeCell ref="B18:J18"/>
    <mergeCell ref="B45:J45"/>
    <mergeCell ref="B32:J32"/>
  </mergeCells>
  <phoneticPr fontId="2" type="noConversion"/>
  <pageMargins left="0.47" right="0.42" top="0.6" bottom="0.55000000000000004" header="0.41" footer="0.28999999999999998"/>
  <pageSetup paperSize="9" scale="80"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A2" sqref="A2"/>
    </sheetView>
  </sheetViews>
  <sheetFormatPr defaultRowHeight="12.75" x14ac:dyDescent="0.2"/>
  <cols>
    <col min="1" max="1" width="23" customWidth="1"/>
    <col min="2" max="4" width="10.5703125" style="1" bestFit="1" customWidth="1"/>
    <col min="5" max="7" width="9.7109375" style="1" bestFit="1" customWidth="1"/>
    <col min="8" max="8" width="9.28515625" style="1" bestFit="1" customWidth="1"/>
    <col min="9" max="9" width="9.7109375" style="1" bestFit="1" customWidth="1"/>
    <col min="10" max="10" width="10.5703125" style="1" bestFit="1" customWidth="1"/>
  </cols>
  <sheetData>
    <row r="1" spans="1:10" ht="15" x14ac:dyDescent="0.25">
      <c r="A1" s="287" t="s">
        <v>495</v>
      </c>
    </row>
    <row r="2" spans="1:10" ht="15" x14ac:dyDescent="0.3">
      <c r="A2" s="7"/>
    </row>
    <row r="3" spans="1:10" ht="15" x14ac:dyDescent="0.3">
      <c r="A3" s="7"/>
      <c r="B3" s="6" t="s">
        <v>128</v>
      </c>
      <c r="C3" s="6" t="s">
        <v>129</v>
      </c>
      <c r="D3" s="6" t="s">
        <v>130</v>
      </c>
      <c r="E3" s="6" t="s">
        <v>131</v>
      </c>
      <c r="F3" s="6" t="s">
        <v>132</v>
      </c>
      <c r="G3" s="6" t="s">
        <v>133</v>
      </c>
      <c r="H3" s="6" t="s">
        <v>134</v>
      </c>
      <c r="I3" s="6" t="s">
        <v>135</v>
      </c>
      <c r="J3" s="6" t="s">
        <v>267</v>
      </c>
    </row>
    <row r="4" spans="1:10" ht="18" customHeight="1" x14ac:dyDescent="0.2">
      <c r="A4" s="157" t="s">
        <v>76</v>
      </c>
      <c r="B4" s="333" t="s">
        <v>57</v>
      </c>
      <c r="C4" s="333"/>
      <c r="D4" s="333"/>
      <c r="E4" s="333"/>
      <c r="F4" s="333"/>
      <c r="G4" s="333"/>
      <c r="H4" s="333"/>
      <c r="I4" s="333"/>
      <c r="J4" s="333"/>
    </row>
    <row r="5" spans="1:10" x14ac:dyDescent="0.2">
      <c r="A5" s="33" t="s">
        <v>136</v>
      </c>
      <c r="B5" s="5">
        <v>96439.000409</v>
      </c>
      <c r="C5" s="5">
        <v>98897.000360000005</v>
      </c>
      <c r="D5" s="5">
        <v>65225.999919000002</v>
      </c>
      <c r="E5" s="5">
        <v>36091.999969999997</v>
      </c>
      <c r="F5" s="5">
        <v>23226.000017999999</v>
      </c>
      <c r="G5" s="5">
        <v>9787.0000610000006</v>
      </c>
      <c r="H5" s="5">
        <v>1751.000051</v>
      </c>
      <c r="I5" s="5">
        <v>4468</v>
      </c>
      <c r="J5" s="5">
        <v>335886.000788</v>
      </c>
    </row>
    <row r="6" spans="1:10" x14ac:dyDescent="0.2">
      <c r="A6" s="33" t="s">
        <v>137</v>
      </c>
      <c r="B6" s="5">
        <v>169563.0007</v>
      </c>
      <c r="C6" s="5">
        <v>171855.00058600001</v>
      </c>
      <c r="D6" s="5">
        <v>110460.999796</v>
      </c>
      <c r="E6" s="5">
        <v>60987.999969999997</v>
      </c>
      <c r="F6" s="5">
        <v>45346.000038999999</v>
      </c>
      <c r="G6" s="5">
        <v>18231.000131000001</v>
      </c>
      <c r="H6" s="5">
        <v>2227.0000420000001</v>
      </c>
      <c r="I6" s="5">
        <v>8475</v>
      </c>
      <c r="J6" s="5">
        <v>587146.00126399996</v>
      </c>
    </row>
    <row r="7" spans="1:10" x14ac:dyDescent="0.2">
      <c r="A7" s="33" t="s">
        <v>488</v>
      </c>
      <c r="B7" s="5">
        <v>1642.0000090000001</v>
      </c>
      <c r="C7" s="5">
        <v>3515.0000209999998</v>
      </c>
      <c r="D7" s="5">
        <v>626.99999200000002</v>
      </c>
      <c r="E7" s="5">
        <v>1046</v>
      </c>
      <c r="F7" s="5">
        <v>77.000000999999997</v>
      </c>
      <c r="G7" s="5">
        <v>84</v>
      </c>
      <c r="H7" s="5">
        <v>1</v>
      </c>
      <c r="I7" s="5">
        <v>63</v>
      </c>
      <c r="J7" s="5">
        <v>7055.0000229999996</v>
      </c>
    </row>
    <row r="8" spans="1:10" x14ac:dyDescent="0.2">
      <c r="A8" s="61" t="s">
        <v>127</v>
      </c>
      <c r="B8" s="253">
        <v>267644.00111800001</v>
      </c>
      <c r="C8" s="253">
        <v>274267.00096700003</v>
      </c>
      <c r="D8" s="253">
        <v>176313.99970700001</v>
      </c>
      <c r="E8" s="253">
        <v>98125.999939999994</v>
      </c>
      <c r="F8" s="253">
        <v>68649.000058000005</v>
      </c>
      <c r="G8" s="253">
        <v>28102.000192</v>
      </c>
      <c r="H8" s="253">
        <v>3979.0000930000001</v>
      </c>
      <c r="I8" s="253">
        <v>13006</v>
      </c>
      <c r="J8" s="253">
        <v>930087.00207499997</v>
      </c>
    </row>
    <row r="9" spans="1:10" ht="18" customHeight="1" x14ac:dyDescent="0.2">
      <c r="A9" s="157" t="s">
        <v>76</v>
      </c>
      <c r="B9" s="333" t="s">
        <v>302</v>
      </c>
      <c r="C9" s="333"/>
      <c r="D9" s="333"/>
      <c r="E9" s="333"/>
      <c r="F9" s="333"/>
      <c r="G9" s="333"/>
      <c r="H9" s="333"/>
      <c r="I9" s="333"/>
      <c r="J9" s="333"/>
    </row>
    <row r="10" spans="1:10" x14ac:dyDescent="0.2">
      <c r="A10" s="33" t="s">
        <v>136</v>
      </c>
      <c r="B10" s="66">
        <f>B5/B$8</f>
        <v>0.36032565649204135</v>
      </c>
      <c r="C10" s="66">
        <f t="shared" ref="C10:J10" si="0">C5/C$8</f>
        <v>0.36058658172989377</v>
      </c>
      <c r="D10" s="66">
        <f t="shared" si="0"/>
        <v>0.36994226225593591</v>
      </c>
      <c r="E10" s="66">
        <f t="shared" si="0"/>
        <v>0.36781281201790317</v>
      </c>
      <c r="F10" s="66">
        <f t="shared" si="0"/>
        <v>0.33832976443031759</v>
      </c>
      <c r="G10" s="66">
        <f t="shared" si="0"/>
        <v>0.34826702704906171</v>
      </c>
      <c r="H10" s="66">
        <f t="shared" si="0"/>
        <v>0.440060319194368</v>
      </c>
      <c r="I10" s="66">
        <f t="shared" si="0"/>
        <v>0.34353375365216055</v>
      </c>
      <c r="J10" s="66">
        <f t="shared" si="0"/>
        <v>0.36113395847769836</v>
      </c>
    </row>
    <row r="11" spans="1:10" x14ac:dyDescent="0.2">
      <c r="A11" s="33" t="s">
        <v>137</v>
      </c>
      <c r="B11" s="66">
        <f t="shared" ref="B11:J12" si="1">B6/B$8</f>
        <v>0.63353932833055482</v>
      </c>
      <c r="C11" s="66">
        <f t="shared" si="1"/>
        <v>0.62659743964851866</v>
      </c>
      <c r="D11" s="66">
        <f t="shared" si="1"/>
        <v>0.62650158228821851</v>
      </c>
      <c r="E11" s="66">
        <f t="shared" si="1"/>
        <v>0.62152742399865113</v>
      </c>
      <c r="F11" s="66">
        <f t="shared" si="1"/>
        <v>0.66054858775347314</v>
      </c>
      <c r="G11" s="66">
        <f t="shared" si="1"/>
        <v>0.64874386187606503</v>
      </c>
      <c r="H11" s="66">
        <f t="shared" si="1"/>
        <v>0.55968836138451428</v>
      </c>
      <c r="I11" s="66">
        <f t="shared" si="1"/>
        <v>0.65162232815623555</v>
      </c>
      <c r="J11" s="66">
        <f t="shared" si="1"/>
        <v>0.63128072960281401</v>
      </c>
    </row>
    <row r="12" spans="1:10" x14ac:dyDescent="0.2">
      <c r="A12" s="33" t="s">
        <v>488</v>
      </c>
      <c r="B12" s="66">
        <f t="shared" si="1"/>
        <v>6.1350151774037642E-3</v>
      </c>
      <c r="C12" s="66">
        <f t="shared" si="1"/>
        <v>1.2815978621587534E-2</v>
      </c>
      <c r="D12" s="66">
        <f t="shared" si="1"/>
        <v>3.5561554558455571E-3</v>
      </c>
      <c r="E12" s="66">
        <f t="shared" si="1"/>
        <v>1.065976398344563E-2</v>
      </c>
      <c r="F12" s="66">
        <f t="shared" si="1"/>
        <v>1.1216478162091861E-3</v>
      </c>
      <c r="G12" s="66">
        <f t="shared" si="1"/>
        <v>2.9891110748733428E-3</v>
      </c>
      <c r="H12" s="66">
        <f t="shared" si="1"/>
        <v>2.5131942111769135E-4</v>
      </c>
      <c r="I12" s="66">
        <f t="shared" si="1"/>
        <v>4.8439181916038751E-3</v>
      </c>
      <c r="J12" s="66">
        <f t="shared" si="1"/>
        <v>7.5853119194876154E-3</v>
      </c>
    </row>
    <row r="13" spans="1:10" x14ac:dyDescent="0.2">
      <c r="A13" s="254" t="s">
        <v>127</v>
      </c>
      <c r="B13" s="255">
        <f>SUM(B10:B12)</f>
        <v>1</v>
      </c>
      <c r="C13" s="255">
        <v>1</v>
      </c>
      <c r="D13" s="255">
        <v>1</v>
      </c>
      <c r="E13" s="255">
        <v>1</v>
      </c>
      <c r="F13" s="255">
        <v>1</v>
      </c>
      <c r="G13" s="255">
        <v>1</v>
      </c>
      <c r="H13" s="255">
        <v>1</v>
      </c>
      <c r="I13" s="255">
        <v>1</v>
      </c>
      <c r="J13" s="255">
        <v>1</v>
      </c>
    </row>
    <row r="14" spans="1:10" ht="18" customHeight="1" x14ac:dyDescent="0.2">
      <c r="A14" s="157" t="s">
        <v>86</v>
      </c>
      <c r="B14" s="333" t="s">
        <v>396</v>
      </c>
      <c r="C14" s="333"/>
      <c r="D14" s="333"/>
      <c r="E14" s="333"/>
      <c r="F14" s="333"/>
      <c r="G14" s="333"/>
      <c r="H14" s="333"/>
      <c r="I14" s="333"/>
      <c r="J14" s="333"/>
    </row>
    <row r="15" spans="1:10" x14ac:dyDescent="0.2">
      <c r="A15" s="33" t="s">
        <v>136</v>
      </c>
      <c r="B15" s="66">
        <f>B5/(B$5+B$6)</f>
        <v>0.36254990566586776</v>
      </c>
      <c r="C15" s="66">
        <f t="shared" ref="C15:J15" si="2">C5/(C$5+C$6)</f>
        <v>0.36526784664363193</v>
      </c>
      <c r="D15" s="66">
        <f t="shared" si="2"/>
        <v>0.37126252952586031</v>
      </c>
      <c r="E15" s="66">
        <f t="shared" si="2"/>
        <v>0.37177585488572878</v>
      </c>
      <c r="F15" s="66">
        <f t="shared" si="2"/>
        <v>0.33870967740030256</v>
      </c>
      <c r="G15" s="66">
        <f t="shared" si="2"/>
        <v>0.34931115689671849</v>
      </c>
      <c r="H15" s="66">
        <f t="shared" si="2"/>
        <v>0.44017094270088042</v>
      </c>
      <c r="I15" s="66">
        <f t="shared" si="2"/>
        <v>0.34520590280460478</v>
      </c>
      <c r="J15" s="66">
        <f t="shared" si="2"/>
        <v>0.36389420956292856</v>
      </c>
    </row>
    <row r="16" spans="1:10" x14ac:dyDescent="0.2">
      <c r="A16" s="71" t="s">
        <v>137</v>
      </c>
      <c r="B16" s="66">
        <f>B6/(B$5+B$6)</f>
        <v>0.63745009433413224</v>
      </c>
      <c r="C16" s="66">
        <f t="shared" ref="C16:J16" si="3">C6/(C$5+C$6)</f>
        <v>0.63473215335636823</v>
      </c>
      <c r="D16" s="66">
        <f t="shared" si="3"/>
        <v>0.62873747047413964</v>
      </c>
      <c r="E16" s="66">
        <f t="shared" si="3"/>
        <v>0.62822414511427116</v>
      </c>
      <c r="F16" s="66">
        <f t="shared" si="3"/>
        <v>0.66129032259969744</v>
      </c>
      <c r="G16" s="66">
        <f t="shared" si="3"/>
        <v>0.65068884310328157</v>
      </c>
      <c r="H16" s="66">
        <f t="shared" si="3"/>
        <v>0.55982905729911958</v>
      </c>
      <c r="I16" s="66">
        <f t="shared" si="3"/>
        <v>0.65479409719539516</v>
      </c>
      <c r="J16" s="66">
        <f t="shared" si="3"/>
        <v>0.63610579043707138</v>
      </c>
    </row>
    <row r="17" spans="1:10" x14ac:dyDescent="0.2">
      <c r="A17" s="254" t="s">
        <v>394</v>
      </c>
      <c r="B17" s="255">
        <f>SUM(B15:B16)</f>
        <v>1</v>
      </c>
      <c r="C17" s="255">
        <f t="shared" ref="C17:J17" si="4">SUM(C15:C16)</f>
        <v>1.0000000000000002</v>
      </c>
      <c r="D17" s="255">
        <f t="shared" si="4"/>
        <v>1</v>
      </c>
      <c r="E17" s="255">
        <f t="shared" si="4"/>
        <v>1</v>
      </c>
      <c r="F17" s="255">
        <f t="shared" si="4"/>
        <v>1</v>
      </c>
      <c r="G17" s="255">
        <f t="shared" si="4"/>
        <v>1</v>
      </c>
      <c r="H17" s="255">
        <f t="shared" si="4"/>
        <v>1</v>
      </c>
      <c r="I17" s="255">
        <f t="shared" si="4"/>
        <v>1</v>
      </c>
      <c r="J17" s="255">
        <f t="shared" si="4"/>
        <v>1</v>
      </c>
    </row>
    <row r="18" spans="1:10" ht="18" customHeight="1" x14ac:dyDescent="0.2">
      <c r="A18" s="157" t="s">
        <v>76</v>
      </c>
      <c r="B18" s="329" t="s">
        <v>397</v>
      </c>
      <c r="C18" s="329"/>
      <c r="D18" s="329"/>
      <c r="E18" s="329"/>
      <c r="F18" s="329"/>
      <c r="G18" s="329"/>
      <c r="H18" s="329"/>
      <c r="I18" s="329"/>
      <c r="J18" s="329"/>
    </row>
    <row r="19" spans="1:10" x14ac:dyDescent="0.2">
      <c r="A19" s="33" t="s">
        <v>136</v>
      </c>
      <c r="B19" s="310">
        <v>0.49550938606978673</v>
      </c>
      <c r="C19" s="310">
        <v>0.49520868863683332</v>
      </c>
      <c r="D19" s="310">
        <v>0.49953527102545864</v>
      </c>
      <c r="E19" s="310">
        <v>0.49435569442071858</v>
      </c>
      <c r="F19" s="310">
        <v>0.5053658671267105</v>
      </c>
      <c r="G19" s="310">
        <v>0.49303477269488383</v>
      </c>
      <c r="H19" s="310">
        <v>0.51727309938689192</v>
      </c>
      <c r="I19" s="310">
        <v>0.49567225613653343</v>
      </c>
      <c r="J19" s="310">
        <v>0.49734402774388387</v>
      </c>
    </row>
    <row r="20" spans="1:10" x14ac:dyDescent="0.2">
      <c r="A20" s="71" t="s">
        <v>137</v>
      </c>
      <c r="B20" s="310">
        <v>0.50449061393021333</v>
      </c>
      <c r="C20" s="310">
        <v>0.50479131136316668</v>
      </c>
      <c r="D20" s="310">
        <v>0.50046472897454142</v>
      </c>
      <c r="E20" s="310">
        <v>0.50564430557928142</v>
      </c>
      <c r="F20" s="310">
        <v>0.4946341328732895</v>
      </c>
      <c r="G20" s="310">
        <v>0.50696522730511617</v>
      </c>
      <c r="H20" s="310">
        <v>0.48272690061310808</v>
      </c>
      <c r="I20" s="310">
        <v>0.50432774386346657</v>
      </c>
      <c r="J20" s="310">
        <v>0.50265597225611613</v>
      </c>
    </row>
    <row r="21" spans="1:10" x14ac:dyDescent="0.2">
      <c r="A21" s="254" t="s">
        <v>127</v>
      </c>
      <c r="B21" s="311">
        <v>1</v>
      </c>
      <c r="C21" s="311">
        <v>1</v>
      </c>
      <c r="D21" s="311">
        <v>1</v>
      </c>
      <c r="E21" s="311">
        <v>1</v>
      </c>
      <c r="F21" s="311">
        <v>1</v>
      </c>
      <c r="G21" s="311">
        <v>1</v>
      </c>
      <c r="H21" s="311">
        <v>1</v>
      </c>
      <c r="I21" s="311">
        <v>1</v>
      </c>
      <c r="J21" s="311">
        <v>1</v>
      </c>
    </row>
    <row r="22" spans="1:10" x14ac:dyDescent="0.2">
      <c r="A22" s="252"/>
      <c r="B22" s="168"/>
      <c r="C22" s="168"/>
      <c r="D22" s="168"/>
      <c r="E22" s="168"/>
      <c r="F22" s="168"/>
      <c r="G22" s="168"/>
      <c r="H22" s="168"/>
      <c r="I22" s="168"/>
      <c r="J22" s="168"/>
    </row>
    <row r="23" spans="1:10" x14ac:dyDescent="0.2">
      <c r="A23" s="31" t="s">
        <v>262</v>
      </c>
    </row>
    <row r="24" spans="1:10" x14ac:dyDescent="0.2">
      <c r="A24" s="31" t="s">
        <v>493</v>
      </c>
    </row>
    <row r="25" spans="1:10" x14ac:dyDescent="0.2">
      <c r="A25" s="31" t="s">
        <v>305</v>
      </c>
    </row>
    <row r="26" spans="1:10" x14ac:dyDescent="0.2">
      <c r="A26" s="65" t="s">
        <v>398</v>
      </c>
    </row>
    <row r="27" spans="1:10" x14ac:dyDescent="0.2">
      <c r="A27" s="65" t="s">
        <v>494</v>
      </c>
    </row>
    <row r="28" spans="1:10" x14ac:dyDescent="0.2">
      <c r="A28" s="31" t="s">
        <v>580</v>
      </c>
      <c r="J28" s="122"/>
    </row>
    <row r="29" spans="1:10" x14ac:dyDescent="0.2">
      <c r="A29" s="31" t="s">
        <v>577</v>
      </c>
    </row>
    <row r="30" spans="1:10" x14ac:dyDescent="0.2">
      <c r="A30" s="31"/>
    </row>
    <row r="31" spans="1:10" x14ac:dyDescent="0.2">
      <c r="A31" s="31"/>
    </row>
    <row r="32" spans="1:10" x14ac:dyDescent="0.2">
      <c r="A32" s="31"/>
    </row>
  </sheetData>
  <mergeCells count="4">
    <mergeCell ref="B9:J9"/>
    <mergeCell ref="B4:J4"/>
    <mergeCell ref="B14:J14"/>
    <mergeCell ref="B18:J18"/>
  </mergeCells>
  <phoneticPr fontId="2" type="noConversion"/>
  <pageMargins left="0.48" right="0.4" top="1" bottom="1" header="0.5" footer="0.5"/>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workbookViewId="0">
      <selection activeCell="A2" sqref="A2"/>
    </sheetView>
  </sheetViews>
  <sheetFormatPr defaultRowHeight="12.75" x14ac:dyDescent="0.2"/>
  <cols>
    <col min="1" max="1" width="33.7109375" customWidth="1"/>
    <col min="2" max="10" width="8.7109375" customWidth="1"/>
  </cols>
  <sheetData>
    <row r="1" spans="1:11" ht="15" x14ac:dyDescent="0.25">
      <c r="A1" s="324" t="s">
        <v>496</v>
      </c>
      <c r="B1" s="324"/>
      <c r="C1" s="324"/>
      <c r="D1" s="324"/>
      <c r="E1" s="324"/>
      <c r="F1" s="324"/>
      <c r="G1" s="324"/>
      <c r="H1" s="324"/>
      <c r="I1" s="324"/>
      <c r="J1" s="324"/>
      <c r="K1" s="10"/>
    </row>
    <row r="2" spans="1:11" ht="15" x14ac:dyDescent="0.3">
      <c r="A2" s="60"/>
      <c r="B2" s="60"/>
      <c r="C2" s="60"/>
      <c r="D2" s="60"/>
      <c r="E2" s="60"/>
      <c r="F2" s="60"/>
      <c r="G2" s="60"/>
      <c r="H2" s="60"/>
      <c r="I2" s="60"/>
      <c r="J2" s="60"/>
      <c r="K2" s="10"/>
    </row>
    <row r="3" spans="1:11" x14ac:dyDescent="0.2">
      <c r="A3" s="50"/>
      <c r="B3" s="182" t="s">
        <v>128</v>
      </c>
      <c r="C3" s="182" t="s">
        <v>264</v>
      </c>
      <c r="D3" s="182" t="s">
        <v>265</v>
      </c>
      <c r="E3" s="182" t="s">
        <v>131</v>
      </c>
      <c r="F3" s="182" t="s">
        <v>132</v>
      </c>
      <c r="G3" s="182" t="s">
        <v>266</v>
      </c>
      <c r="H3" s="182" t="s">
        <v>134</v>
      </c>
      <c r="I3" s="182" t="s">
        <v>135</v>
      </c>
      <c r="J3" s="183" t="s">
        <v>267</v>
      </c>
      <c r="K3" s="10"/>
    </row>
    <row r="4" spans="1:11" ht="18" customHeight="1" x14ac:dyDescent="0.2">
      <c r="A4" s="51" t="s">
        <v>308</v>
      </c>
      <c r="B4" s="327" t="s">
        <v>276</v>
      </c>
      <c r="C4" s="327"/>
      <c r="D4" s="327"/>
      <c r="E4" s="327"/>
      <c r="F4" s="327"/>
      <c r="G4" s="327"/>
      <c r="H4" s="327"/>
      <c r="I4" s="327"/>
      <c r="J4" s="327"/>
      <c r="K4" s="10"/>
    </row>
    <row r="5" spans="1:11" x14ac:dyDescent="0.2">
      <c r="A5" s="67" t="s">
        <v>58</v>
      </c>
      <c r="B5" s="257">
        <v>191967.00087300001</v>
      </c>
      <c r="C5" s="257">
        <v>174874.00055500001</v>
      </c>
      <c r="D5" s="257">
        <v>129730.999698</v>
      </c>
      <c r="E5" s="257">
        <v>61898.999949999998</v>
      </c>
      <c r="F5" s="257">
        <v>40506.000044</v>
      </c>
      <c r="G5" s="257">
        <v>22516.000155999998</v>
      </c>
      <c r="H5" s="257">
        <v>2959.0000850000001</v>
      </c>
      <c r="I5" s="257">
        <v>8027</v>
      </c>
      <c r="J5" s="257">
        <v>632479.001361</v>
      </c>
      <c r="K5" s="10"/>
    </row>
    <row r="6" spans="1:11" x14ac:dyDescent="0.2">
      <c r="A6" s="299" t="s">
        <v>138</v>
      </c>
      <c r="B6" s="257">
        <v>1973.0000090000001</v>
      </c>
      <c r="C6" s="257">
        <v>1465.0000050000001</v>
      </c>
      <c r="D6" s="257">
        <v>3472.0000260000002</v>
      </c>
      <c r="E6" s="257">
        <v>359</v>
      </c>
      <c r="F6" s="257">
        <v>795</v>
      </c>
      <c r="G6" s="257">
        <v>156.000001</v>
      </c>
      <c r="H6" s="257">
        <v>35</v>
      </c>
      <c r="I6" s="257">
        <v>121</v>
      </c>
      <c r="J6" s="257">
        <v>8376.0000409999993</v>
      </c>
      <c r="K6" s="10"/>
    </row>
    <row r="7" spans="1:11" x14ac:dyDescent="0.2">
      <c r="A7" s="299" t="s">
        <v>147</v>
      </c>
      <c r="B7" s="257">
        <v>1295</v>
      </c>
      <c r="C7" s="257">
        <v>507.00000699999998</v>
      </c>
      <c r="D7" s="257">
        <v>826.999999</v>
      </c>
      <c r="E7" s="257">
        <v>84</v>
      </c>
      <c r="F7" s="257">
        <v>73</v>
      </c>
      <c r="G7" s="257">
        <v>18</v>
      </c>
      <c r="H7" s="257">
        <v>7</v>
      </c>
      <c r="I7" s="257">
        <v>83</v>
      </c>
      <c r="J7" s="257">
        <v>2894.0000060000002</v>
      </c>
      <c r="K7" s="10"/>
    </row>
    <row r="8" spans="1:11" x14ac:dyDescent="0.2">
      <c r="A8" s="299" t="s">
        <v>139</v>
      </c>
      <c r="B8" s="257">
        <v>21499.000071999999</v>
      </c>
      <c r="C8" s="257">
        <v>24632.000049999999</v>
      </c>
      <c r="D8" s="257">
        <v>17209.000008999999</v>
      </c>
      <c r="E8" s="257">
        <v>15244.999997999999</v>
      </c>
      <c r="F8" s="257">
        <v>13988.000013000001</v>
      </c>
      <c r="G8" s="257">
        <v>2745.0000260000002</v>
      </c>
      <c r="H8" s="257">
        <v>264.00000399999999</v>
      </c>
      <c r="I8" s="257">
        <v>1903</v>
      </c>
      <c r="J8" s="257">
        <v>97485.000172</v>
      </c>
      <c r="K8" s="10"/>
    </row>
    <row r="9" spans="1:11" x14ac:dyDescent="0.2">
      <c r="A9" s="299" t="s">
        <v>140</v>
      </c>
      <c r="B9" s="257">
        <v>24150.000025000001</v>
      </c>
      <c r="C9" s="257">
        <v>37790.000208999998</v>
      </c>
      <c r="D9" s="257">
        <v>7090.9999770000004</v>
      </c>
      <c r="E9" s="257">
        <v>11677.999997000001</v>
      </c>
      <c r="F9" s="257">
        <v>5506.0000010000003</v>
      </c>
      <c r="G9" s="257">
        <v>1103.0000010000001</v>
      </c>
      <c r="H9" s="257">
        <v>110</v>
      </c>
      <c r="I9" s="257">
        <v>1474</v>
      </c>
      <c r="J9" s="257">
        <v>88902.000209999998</v>
      </c>
      <c r="K9" s="10"/>
    </row>
    <row r="10" spans="1:11" x14ac:dyDescent="0.2">
      <c r="A10" s="299" t="s">
        <v>141</v>
      </c>
      <c r="B10" s="257">
        <v>7371.0000049999999</v>
      </c>
      <c r="C10" s="257">
        <v>4903.0000300000002</v>
      </c>
      <c r="D10" s="257">
        <v>619.00000199999999</v>
      </c>
      <c r="E10" s="257">
        <v>640</v>
      </c>
      <c r="F10" s="257">
        <v>513</v>
      </c>
      <c r="G10" s="257">
        <v>27</v>
      </c>
      <c r="H10" s="257">
        <v>14</v>
      </c>
      <c r="I10" s="257">
        <v>108</v>
      </c>
      <c r="J10" s="257">
        <v>14195.000037</v>
      </c>
      <c r="K10" s="10"/>
    </row>
    <row r="11" spans="1:11" x14ac:dyDescent="0.2">
      <c r="A11" s="299" t="s">
        <v>142</v>
      </c>
      <c r="B11" s="257">
        <v>3747.0000049999999</v>
      </c>
      <c r="C11" s="257">
        <v>3897.0000100000002</v>
      </c>
      <c r="D11" s="257">
        <v>1198.999994</v>
      </c>
      <c r="E11" s="257">
        <v>941</v>
      </c>
      <c r="F11" s="257">
        <v>1507</v>
      </c>
      <c r="G11" s="257">
        <v>88</v>
      </c>
      <c r="H11" s="257">
        <v>142</v>
      </c>
      <c r="I11" s="257">
        <v>256</v>
      </c>
      <c r="J11" s="257">
        <v>11777.000008999999</v>
      </c>
      <c r="K11" s="10"/>
    </row>
    <row r="12" spans="1:11" x14ac:dyDescent="0.2">
      <c r="A12" s="299" t="s">
        <v>143</v>
      </c>
      <c r="B12" s="257">
        <v>4428.0000010000003</v>
      </c>
      <c r="C12" s="257">
        <v>2287.0000020000002</v>
      </c>
      <c r="D12" s="257">
        <v>735.00000199999999</v>
      </c>
      <c r="E12" s="257">
        <v>349</v>
      </c>
      <c r="F12" s="257">
        <v>351</v>
      </c>
      <c r="G12" s="257">
        <v>56</v>
      </c>
      <c r="H12" s="257">
        <v>18</v>
      </c>
      <c r="I12" s="257">
        <v>240</v>
      </c>
      <c r="J12" s="257">
        <v>8464.0000049999999</v>
      </c>
      <c r="K12" s="10"/>
    </row>
    <row r="13" spans="1:11" x14ac:dyDescent="0.2">
      <c r="A13" s="299" t="s">
        <v>144</v>
      </c>
      <c r="B13" s="257">
        <v>2957.0000009999999</v>
      </c>
      <c r="C13" s="257">
        <v>4045.0000230000001</v>
      </c>
      <c r="D13" s="257">
        <v>800.999999</v>
      </c>
      <c r="E13" s="257">
        <v>547</v>
      </c>
      <c r="F13" s="257">
        <v>1626.0000010000001</v>
      </c>
      <c r="G13" s="257">
        <v>67</v>
      </c>
      <c r="H13" s="257">
        <v>35</v>
      </c>
      <c r="I13" s="257">
        <v>283</v>
      </c>
      <c r="J13" s="257">
        <v>10361.000024000001</v>
      </c>
      <c r="K13" s="10"/>
    </row>
    <row r="14" spans="1:11" x14ac:dyDescent="0.2">
      <c r="A14" s="300" t="s">
        <v>145</v>
      </c>
      <c r="B14" s="257">
        <v>2251.000004</v>
      </c>
      <c r="C14" s="257">
        <v>1461.000004</v>
      </c>
      <c r="D14" s="257">
        <v>1010.999998</v>
      </c>
      <c r="E14" s="257">
        <v>332</v>
      </c>
      <c r="F14" s="257">
        <v>435</v>
      </c>
      <c r="G14" s="257">
        <v>113.000001</v>
      </c>
      <c r="H14" s="257">
        <v>12</v>
      </c>
      <c r="I14" s="257">
        <v>195</v>
      </c>
      <c r="J14" s="257">
        <v>5810.0000069999996</v>
      </c>
      <c r="K14" s="10"/>
    </row>
    <row r="15" spans="1:11" x14ac:dyDescent="0.2">
      <c r="A15" s="301" t="s">
        <v>146</v>
      </c>
      <c r="B15" s="257">
        <v>1249.000002</v>
      </c>
      <c r="C15" s="257">
        <v>1751.0000070000001</v>
      </c>
      <c r="D15" s="257">
        <v>802.00000699999998</v>
      </c>
      <c r="E15" s="257">
        <v>234</v>
      </c>
      <c r="F15" s="257">
        <v>814</v>
      </c>
      <c r="G15" s="257">
        <v>74</v>
      </c>
      <c r="H15" s="257">
        <v>8</v>
      </c>
      <c r="I15" s="257">
        <v>61</v>
      </c>
      <c r="J15" s="257">
        <v>4993.000016</v>
      </c>
      <c r="K15" s="10"/>
    </row>
    <row r="16" spans="1:11" x14ac:dyDescent="0.2">
      <c r="A16" s="301" t="s">
        <v>312</v>
      </c>
      <c r="B16" s="258">
        <v>4757.000121</v>
      </c>
      <c r="C16" s="258">
        <v>16655.000065</v>
      </c>
      <c r="D16" s="258">
        <v>12816.999996</v>
      </c>
      <c r="E16" s="258">
        <v>5817.9999950000001</v>
      </c>
      <c r="F16" s="258">
        <v>2534.9999990000001</v>
      </c>
      <c r="G16" s="258">
        <v>1139.0000070000001</v>
      </c>
      <c r="H16" s="258">
        <v>375.00000399999999</v>
      </c>
      <c r="I16" s="258">
        <v>255</v>
      </c>
      <c r="J16" s="258">
        <v>44351.000186999998</v>
      </c>
      <c r="K16" s="10"/>
    </row>
    <row r="17" spans="1:11" x14ac:dyDescent="0.2">
      <c r="A17" s="61" t="s">
        <v>127</v>
      </c>
      <c r="B17" s="259">
        <v>267644.00111800001</v>
      </c>
      <c r="C17" s="259">
        <v>274267.00096700003</v>
      </c>
      <c r="D17" s="259">
        <v>176313.99970700001</v>
      </c>
      <c r="E17" s="259">
        <v>98125.999939999994</v>
      </c>
      <c r="F17" s="259">
        <v>68649.000058000005</v>
      </c>
      <c r="G17" s="259">
        <v>28102.000192</v>
      </c>
      <c r="H17" s="259">
        <v>3979.0000930000001</v>
      </c>
      <c r="I17" s="259">
        <v>13006</v>
      </c>
      <c r="J17" s="259">
        <v>930087.00207499997</v>
      </c>
      <c r="K17" s="10"/>
    </row>
    <row r="18" spans="1:11" ht="18" customHeight="1" x14ac:dyDescent="0.2">
      <c r="A18" s="51" t="s">
        <v>308</v>
      </c>
      <c r="B18" s="327" t="s">
        <v>268</v>
      </c>
      <c r="C18" s="327"/>
      <c r="D18" s="327"/>
      <c r="E18" s="327"/>
      <c r="F18" s="327"/>
      <c r="G18" s="327"/>
      <c r="H18" s="327"/>
      <c r="I18" s="327"/>
      <c r="J18" s="327"/>
      <c r="K18" s="10"/>
    </row>
    <row r="19" spans="1:11" x14ac:dyDescent="0.2">
      <c r="A19" s="67" t="s">
        <v>58</v>
      </c>
      <c r="B19" s="68">
        <f t="shared" ref="B19:B28" si="0">B5/B$17</f>
        <v>0.71724753803977392</v>
      </c>
      <c r="C19" s="68">
        <f t="shared" ref="C19:J19" si="1">C5/C$17</f>
        <v>0.63760496136405764</v>
      </c>
      <c r="D19" s="68">
        <f t="shared" si="1"/>
        <v>0.7357952284764</v>
      </c>
      <c r="E19" s="68">
        <f t="shared" si="1"/>
        <v>0.63081140561980198</v>
      </c>
      <c r="F19" s="68">
        <f t="shared" si="1"/>
        <v>0.59004501172307511</v>
      </c>
      <c r="G19" s="68">
        <f t="shared" si="1"/>
        <v>0.80122411223987511</v>
      </c>
      <c r="H19" s="68">
        <f t="shared" si="1"/>
        <v>0.74365418844939946</v>
      </c>
      <c r="I19" s="68">
        <f t="shared" si="1"/>
        <v>0.61717668768260803</v>
      </c>
      <c r="J19" s="68">
        <f t="shared" si="1"/>
        <v>0.6800213312840151</v>
      </c>
      <c r="K19" s="10"/>
    </row>
    <row r="20" spans="1:11" x14ac:dyDescent="0.2">
      <c r="A20" s="67" t="s">
        <v>138</v>
      </c>
      <c r="B20" s="68">
        <f t="shared" si="0"/>
        <v>7.371732602854549E-3</v>
      </c>
      <c r="C20" s="68">
        <f t="shared" ref="C20:J28" si="2">C6/C$17</f>
        <v>5.3415102795260072E-3</v>
      </c>
      <c r="D20" s="68">
        <f t="shared" si="2"/>
        <v>1.9692140339223188E-2</v>
      </c>
      <c r="E20" s="68">
        <f t="shared" si="2"/>
        <v>3.6585614436491216E-3</v>
      </c>
      <c r="F20" s="68">
        <f t="shared" si="2"/>
        <v>1.1580649380592905E-2</v>
      </c>
      <c r="G20" s="68">
        <f t="shared" si="2"/>
        <v>5.5512063174922915E-3</v>
      </c>
      <c r="H20" s="68">
        <f t="shared" si="2"/>
        <v>8.7961797391191959E-3</v>
      </c>
      <c r="I20" s="68">
        <f t="shared" si="2"/>
        <v>9.3033984314931564E-3</v>
      </c>
      <c r="J20" s="68">
        <f t="shared" si="2"/>
        <v>9.0056091766827842E-3</v>
      </c>
      <c r="K20" s="10"/>
    </row>
    <row r="21" spans="1:11" x14ac:dyDescent="0.2">
      <c r="A21" s="67" t="s">
        <v>147</v>
      </c>
      <c r="B21" s="68">
        <f t="shared" si="0"/>
        <v>4.8385168155853971E-3</v>
      </c>
      <c r="C21" s="68">
        <f t="shared" si="2"/>
        <v>1.8485636449607093E-3</v>
      </c>
      <c r="D21" s="68">
        <f t="shared" si="2"/>
        <v>4.6904953683446302E-3</v>
      </c>
      <c r="E21" s="68">
        <f t="shared" si="2"/>
        <v>8.560422319401844E-4</v>
      </c>
      <c r="F21" s="68">
        <f t="shared" si="2"/>
        <v>1.0633803833751975E-3</v>
      </c>
      <c r="G21" s="68">
        <f t="shared" si="2"/>
        <v>6.4052380175857342E-4</v>
      </c>
      <c r="H21" s="68">
        <f t="shared" si="2"/>
        <v>1.7592359478238392E-3</v>
      </c>
      <c r="I21" s="68">
        <f t="shared" si="2"/>
        <v>6.3816699984622482E-3</v>
      </c>
      <c r="J21" s="68">
        <f t="shared" si="2"/>
        <v>3.1115368772421949E-3</v>
      </c>
      <c r="K21" s="10"/>
    </row>
    <row r="22" spans="1:11" x14ac:dyDescent="0.2">
      <c r="A22" s="67" t="s">
        <v>139</v>
      </c>
      <c r="B22" s="68">
        <f t="shared" si="0"/>
        <v>8.0326852020574255E-2</v>
      </c>
      <c r="C22" s="68">
        <f t="shared" si="2"/>
        <v>8.9810294213862552E-2</v>
      </c>
      <c r="D22" s="68">
        <f t="shared" si="2"/>
        <v>9.7604274405878433E-2</v>
      </c>
      <c r="E22" s="68">
        <f t="shared" si="2"/>
        <v>0.15536147409780984</v>
      </c>
      <c r="F22" s="68">
        <f t="shared" si="2"/>
        <v>0.20376116186953711</v>
      </c>
      <c r="G22" s="68">
        <f t="shared" si="2"/>
        <v>9.76798806933835E-2</v>
      </c>
      <c r="H22" s="68">
        <f t="shared" si="2"/>
        <v>6.6348328180348193E-2</v>
      </c>
      <c r="I22" s="68">
        <f t="shared" si="2"/>
        <v>0.14631708442257418</v>
      </c>
      <c r="J22" s="68">
        <f t="shared" si="2"/>
        <v>0.10481277553015309</v>
      </c>
      <c r="K22" s="10"/>
    </row>
    <row r="23" spans="1:11" x14ac:dyDescent="0.2">
      <c r="A23" s="67" t="s">
        <v>140</v>
      </c>
      <c r="B23" s="68">
        <f t="shared" si="0"/>
        <v>9.023180016783805E-2</v>
      </c>
      <c r="C23" s="68">
        <f t="shared" si="2"/>
        <v>0.13778544292883019</v>
      </c>
      <c r="D23" s="68">
        <f t="shared" si="2"/>
        <v>4.0218020059574852E-2</v>
      </c>
      <c r="E23" s="68">
        <f t="shared" si="2"/>
        <v>0.11901025216701605</v>
      </c>
      <c r="F23" s="68">
        <f t="shared" si="2"/>
        <v>8.0205101259276962E-2</v>
      </c>
      <c r="G23" s="68">
        <f t="shared" si="2"/>
        <v>3.9249875221123907E-2</v>
      </c>
      <c r="H23" s="68">
        <f t="shared" si="2"/>
        <v>2.7645136322946046E-2</v>
      </c>
      <c r="I23" s="68">
        <f t="shared" si="2"/>
        <v>0.1133323081654621</v>
      </c>
      <c r="J23" s="68">
        <f t="shared" si="2"/>
        <v>9.5584606613856496E-2</v>
      </c>
      <c r="K23" s="10"/>
    </row>
    <row r="24" spans="1:11" x14ac:dyDescent="0.2">
      <c r="A24" s="67" t="s">
        <v>141</v>
      </c>
      <c r="B24" s="68">
        <f t="shared" si="0"/>
        <v>2.7540314650094631E-2</v>
      </c>
      <c r="C24" s="68">
        <f t="shared" si="2"/>
        <v>1.7876740594797009E-2</v>
      </c>
      <c r="D24" s="68">
        <f t="shared" si="2"/>
        <v>3.5107819176506635E-3</v>
      </c>
      <c r="E24" s="68">
        <f t="shared" si="2"/>
        <v>6.5222265290680722E-3</v>
      </c>
      <c r="F24" s="68">
        <f t="shared" si="2"/>
        <v>7.4727963927599499E-3</v>
      </c>
      <c r="G24" s="68">
        <f t="shared" si="2"/>
        <v>9.6078570263786014E-4</v>
      </c>
      <c r="H24" s="68">
        <f t="shared" si="2"/>
        <v>3.5184718956476784E-3</v>
      </c>
      <c r="I24" s="68">
        <f t="shared" si="2"/>
        <v>8.3038597570352143E-3</v>
      </c>
      <c r="J24" s="68">
        <f t="shared" si="2"/>
        <v>1.526201312923557E-2</v>
      </c>
      <c r="K24" s="10"/>
    </row>
    <row r="25" spans="1:11" x14ac:dyDescent="0.2">
      <c r="A25" s="67" t="s">
        <v>142</v>
      </c>
      <c r="B25" s="68">
        <f t="shared" si="0"/>
        <v>1.3999940179298122E-2</v>
      </c>
      <c r="C25" s="68">
        <f t="shared" si="2"/>
        <v>1.4208781939716071E-2</v>
      </c>
      <c r="D25" s="68">
        <f t="shared" si="2"/>
        <v>6.8003675033888834E-3</v>
      </c>
      <c r="E25" s="68">
        <f t="shared" si="2"/>
        <v>9.5897111935204001E-3</v>
      </c>
      <c r="F25" s="68">
        <f t="shared" si="2"/>
        <v>2.1952249832142775E-2</v>
      </c>
      <c r="G25" s="68">
        <f t="shared" si="2"/>
        <v>3.1314496974863592E-3</v>
      </c>
      <c r="H25" s="68">
        <f t="shared" si="2"/>
        <v>3.5687357798712169E-2</v>
      </c>
      <c r="I25" s="68">
        <f t="shared" si="2"/>
        <v>1.9683223127787176E-2</v>
      </c>
      <c r="J25" s="68">
        <f t="shared" si="2"/>
        <v>1.2662256307986047E-2</v>
      </c>
      <c r="K25" s="10"/>
    </row>
    <row r="26" spans="1:11" x14ac:dyDescent="0.2">
      <c r="A26" s="67" t="s">
        <v>143</v>
      </c>
      <c r="B26" s="68">
        <f t="shared" si="0"/>
        <v>1.6544364837259195E-2</v>
      </c>
      <c r="C26" s="68">
        <f t="shared" si="2"/>
        <v>8.3385897462566905E-3</v>
      </c>
      <c r="D26" s="68">
        <f t="shared" si="2"/>
        <v>4.1686990438730264E-3</v>
      </c>
      <c r="E26" s="68">
        <f t="shared" si="2"/>
        <v>3.5566516541324332E-3</v>
      </c>
      <c r="F26" s="68">
        <f t="shared" si="2"/>
        <v>5.1129659529410183E-3</v>
      </c>
      <c r="G26" s="68">
        <f t="shared" si="2"/>
        <v>1.9927407165822282E-3</v>
      </c>
      <c r="H26" s="68">
        <f t="shared" si="2"/>
        <v>4.5237495801184443E-3</v>
      </c>
      <c r="I26" s="68">
        <f t="shared" si="2"/>
        <v>1.8453021682300477E-2</v>
      </c>
      <c r="J26" s="68">
        <f t="shared" si="2"/>
        <v>9.1002239426172336E-3</v>
      </c>
      <c r="K26" s="10"/>
    </row>
    <row r="27" spans="1:11" x14ac:dyDescent="0.2">
      <c r="A27" s="67" t="s">
        <v>144</v>
      </c>
      <c r="B27" s="68">
        <f t="shared" si="0"/>
        <v>1.1048258091524739E-2</v>
      </c>
      <c r="C27" s="68">
        <f t="shared" si="2"/>
        <v>1.4748402136379129E-2</v>
      </c>
      <c r="D27" s="68">
        <f t="shared" si="2"/>
        <v>4.5430311848809971E-3</v>
      </c>
      <c r="E27" s="68">
        <f t="shared" si="2"/>
        <v>5.5744654865628679E-3</v>
      </c>
      <c r="F27" s="68">
        <f t="shared" si="2"/>
        <v>2.3685705540156872E-2</v>
      </c>
      <c r="G27" s="68">
        <f t="shared" si="2"/>
        <v>2.3841719287680235E-3</v>
      </c>
      <c r="H27" s="68">
        <f t="shared" si="2"/>
        <v>8.7961797391191959E-3</v>
      </c>
      <c r="I27" s="68">
        <f t="shared" si="2"/>
        <v>2.1759188067045979E-2</v>
      </c>
      <c r="J27" s="68">
        <f t="shared" si="2"/>
        <v>1.1139818103989067E-2</v>
      </c>
      <c r="K27" s="10"/>
    </row>
    <row r="28" spans="1:11" x14ac:dyDescent="0.2">
      <c r="A28" s="69" t="s">
        <v>145</v>
      </c>
      <c r="B28" s="68">
        <f t="shared" si="0"/>
        <v>8.4104257692948232E-3</v>
      </c>
      <c r="C28" s="68">
        <f t="shared" si="2"/>
        <v>5.3269259475214386E-3</v>
      </c>
      <c r="D28" s="68">
        <f t="shared" si="2"/>
        <v>5.734088045646334E-3</v>
      </c>
      <c r="E28" s="68">
        <f t="shared" si="2"/>
        <v>3.3834050119540622E-3</v>
      </c>
      <c r="F28" s="68">
        <f t="shared" si="2"/>
        <v>6.3365817365508342E-3</v>
      </c>
      <c r="G28" s="68">
        <f t="shared" si="2"/>
        <v>4.0210661244023662E-3</v>
      </c>
      <c r="H28" s="68">
        <f t="shared" si="2"/>
        <v>3.0158330534122962E-3</v>
      </c>
      <c r="I28" s="68">
        <f t="shared" si="2"/>
        <v>1.4993080116869137E-2</v>
      </c>
      <c r="J28" s="68">
        <f t="shared" si="2"/>
        <v>6.2467274502686744E-3</v>
      </c>
      <c r="K28" s="10"/>
    </row>
    <row r="29" spans="1:11" x14ac:dyDescent="0.2">
      <c r="A29" s="160" t="s">
        <v>146</v>
      </c>
      <c r="B29" s="68">
        <f t="shared" ref="B29:J29" si="3">B15/B$17</f>
        <v>4.6666467276781426E-3</v>
      </c>
      <c r="C29" s="68">
        <f t="shared" si="3"/>
        <v>6.3842897644499404E-3</v>
      </c>
      <c r="D29" s="68">
        <f t="shared" si="3"/>
        <v>4.5487029296185774E-3</v>
      </c>
      <c r="E29" s="68">
        <f t="shared" si="3"/>
        <v>2.3846890746905139E-3</v>
      </c>
      <c r="F29" s="68">
        <f t="shared" si="3"/>
        <v>1.1857419617361791E-2</v>
      </c>
      <c r="G29" s="68">
        <f t="shared" si="3"/>
        <v>2.6332645183408019E-3</v>
      </c>
      <c r="H29" s="68">
        <f t="shared" si="3"/>
        <v>2.0105553689415308E-3</v>
      </c>
      <c r="I29" s="68">
        <f t="shared" si="3"/>
        <v>4.6901430109180381E-3</v>
      </c>
      <c r="J29" s="68">
        <f t="shared" si="3"/>
        <v>5.3683150123168544E-3</v>
      </c>
    </row>
    <row r="30" spans="1:11" x14ac:dyDescent="0.2">
      <c r="A30" s="160" t="s">
        <v>312</v>
      </c>
      <c r="B30" s="68">
        <f t="shared" ref="B30:J30" si="4">B16/B$17</f>
        <v>1.7773610098224146E-2</v>
      </c>
      <c r="C30" s="68">
        <f t="shared" si="4"/>
        <v>6.0725497439642548E-2</v>
      </c>
      <c r="D30" s="68">
        <f t="shared" si="4"/>
        <v>7.2694170725520327E-2</v>
      </c>
      <c r="E30" s="68">
        <f t="shared" si="4"/>
        <v>5.9291115489854551E-2</v>
      </c>
      <c r="F30" s="68">
        <f t="shared" si="4"/>
        <v>3.6926976312229388E-2</v>
      </c>
      <c r="G30" s="68">
        <f t="shared" si="4"/>
        <v>4.0530923038148987E-2</v>
      </c>
      <c r="H30" s="68">
        <f t="shared" si="4"/>
        <v>9.4244783924411935E-2</v>
      </c>
      <c r="I30" s="68">
        <f t="shared" si="4"/>
        <v>1.9606335537444255E-2</v>
      </c>
      <c r="J30" s="68">
        <f t="shared" si="4"/>
        <v>4.7684786571636918E-2</v>
      </c>
    </row>
    <row r="31" spans="1:11" x14ac:dyDescent="0.2">
      <c r="A31" s="61" t="s">
        <v>127</v>
      </c>
      <c r="B31" s="255">
        <f>SUM(B19:B30)</f>
        <v>1</v>
      </c>
      <c r="C31" s="255">
        <f t="shared" ref="C31:J31" si="5">SUM(C19:C30)</f>
        <v>1</v>
      </c>
      <c r="D31" s="255">
        <f t="shared" si="5"/>
        <v>1</v>
      </c>
      <c r="E31" s="255">
        <f t="shared" si="5"/>
        <v>1</v>
      </c>
      <c r="F31" s="255">
        <f t="shared" si="5"/>
        <v>0.99999999999999978</v>
      </c>
      <c r="G31" s="255">
        <f t="shared" si="5"/>
        <v>1</v>
      </c>
      <c r="H31" s="255">
        <f t="shared" si="5"/>
        <v>0.99999999999999989</v>
      </c>
      <c r="I31" s="255">
        <f t="shared" si="5"/>
        <v>1</v>
      </c>
      <c r="J31" s="255">
        <f t="shared" si="5"/>
        <v>1</v>
      </c>
    </row>
    <row r="32" spans="1:11" ht="18" customHeight="1" x14ac:dyDescent="0.2">
      <c r="A32" s="51" t="s">
        <v>87</v>
      </c>
      <c r="B32" s="334" t="s">
        <v>340</v>
      </c>
      <c r="C32" s="334"/>
      <c r="D32" s="334"/>
      <c r="E32" s="334"/>
      <c r="F32" s="334"/>
      <c r="G32" s="334"/>
      <c r="H32" s="334"/>
      <c r="I32" s="334"/>
      <c r="J32" s="334"/>
    </row>
    <row r="33" spans="1:10" x14ac:dyDescent="0.2">
      <c r="A33" s="67" t="s">
        <v>58</v>
      </c>
      <c r="B33" s="68">
        <f t="shared" ref="B33:B42" si="6">B5/SUM(B$5:B$15)</f>
        <v>0.73022629549945173</v>
      </c>
      <c r="C33" s="68">
        <f t="shared" ref="C33:J33" si="7">C5/SUM(C$5:C$15)</f>
        <v>0.6788270730505489</v>
      </c>
      <c r="D33" s="68">
        <f t="shared" si="7"/>
        <v>0.79347633245450788</v>
      </c>
      <c r="E33" s="68">
        <f t="shared" si="7"/>
        <v>0.67057026462366598</v>
      </c>
      <c r="F33" s="68">
        <f t="shared" si="7"/>
        <v>0.61266902634619791</v>
      </c>
      <c r="G33" s="68">
        <f t="shared" si="7"/>
        <v>0.83507028155294272</v>
      </c>
      <c r="H33" s="68">
        <f t="shared" si="7"/>
        <v>0.82103218976918291</v>
      </c>
      <c r="I33" s="68">
        <f t="shared" si="7"/>
        <v>0.62951925339189085</v>
      </c>
      <c r="J33" s="68">
        <f t="shared" si="7"/>
        <v>0.71407168728925163</v>
      </c>
    </row>
    <row r="34" spans="1:10" x14ac:dyDescent="0.2">
      <c r="A34" s="67" t="s">
        <v>138</v>
      </c>
      <c r="B34" s="68">
        <f t="shared" si="6"/>
        <v>7.5051257822463247E-3</v>
      </c>
      <c r="C34" s="68">
        <f t="shared" ref="C34:J42" si="8">C6/SUM(C$5:C$15)</f>
        <v>5.6868468855117947E-3</v>
      </c>
      <c r="D34" s="68">
        <f t="shared" si="8"/>
        <v>2.1235863851551802E-2</v>
      </c>
      <c r="E34" s="68">
        <f t="shared" si="8"/>
        <v>3.8891537051382701E-3</v>
      </c>
      <c r="F34" s="68">
        <f t="shared" si="8"/>
        <v>1.2024684624898564E-2</v>
      </c>
      <c r="G34" s="68">
        <f t="shared" si="8"/>
        <v>5.7857063357061277E-3</v>
      </c>
      <c r="H34" s="68">
        <f t="shared" si="8"/>
        <v>9.7114315026866245E-3</v>
      </c>
      <c r="I34" s="68">
        <f t="shared" si="8"/>
        <v>9.4894518077013566E-3</v>
      </c>
      <c r="J34" s="68">
        <f t="shared" si="8"/>
        <v>9.4565423818677875E-3</v>
      </c>
    </row>
    <row r="35" spans="1:10" x14ac:dyDescent="0.2">
      <c r="A35" s="67" t="s">
        <v>147</v>
      </c>
      <c r="B35" s="68">
        <f t="shared" si="6"/>
        <v>4.9260708786996212E-3</v>
      </c>
      <c r="C35" s="68">
        <f t="shared" si="8"/>
        <v>1.9680760415850015E-3</v>
      </c>
      <c r="D35" s="68">
        <f t="shared" si="8"/>
        <v>5.0581967893100115E-3</v>
      </c>
      <c r="E35" s="68">
        <f t="shared" si="8"/>
        <v>9.0999696721898247E-4</v>
      </c>
      <c r="F35" s="68">
        <f t="shared" si="8"/>
        <v>1.1041534309655285E-3</v>
      </c>
      <c r="G35" s="68">
        <f t="shared" si="8"/>
        <v>6.6758149599441545E-4</v>
      </c>
      <c r="H35" s="68">
        <f t="shared" si="8"/>
        <v>1.9422863005373249E-3</v>
      </c>
      <c r="I35" s="68">
        <f t="shared" si="8"/>
        <v>6.5092933887538236E-3</v>
      </c>
      <c r="J35" s="68">
        <f t="shared" si="8"/>
        <v>3.2673392521375033E-3</v>
      </c>
    </row>
    <row r="36" spans="1:10" x14ac:dyDescent="0.2">
      <c r="A36" s="67" t="s">
        <v>139</v>
      </c>
      <c r="B36" s="68">
        <f t="shared" si="6"/>
        <v>8.1780384691768529E-2</v>
      </c>
      <c r="C36" s="68">
        <f t="shared" si="8"/>
        <v>9.5616663679307531E-2</v>
      </c>
      <c r="D36" s="68">
        <f t="shared" si="8"/>
        <v>0.10525575416930534</v>
      </c>
      <c r="E36" s="68">
        <f t="shared" si="8"/>
        <v>0.16515361623134991</v>
      </c>
      <c r="F36" s="68">
        <f t="shared" si="8"/>
        <v>0.21157394803698368</v>
      </c>
      <c r="G36" s="68">
        <f t="shared" si="8"/>
        <v>0.10180617910343275</v>
      </c>
      <c r="H36" s="68">
        <f t="shared" si="8"/>
        <v>7.3251941587285568E-2</v>
      </c>
      <c r="I36" s="68">
        <f t="shared" si="8"/>
        <v>0.14924319661203042</v>
      </c>
      <c r="J36" s="68">
        <f t="shared" si="8"/>
        <v>0.11006101136704934</v>
      </c>
    </row>
    <row r="37" spans="1:10" x14ac:dyDescent="0.2">
      <c r="A37" s="67" t="s">
        <v>140</v>
      </c>
      <c r="B37" s="68">
        <f t="shared" si="6"/>
        <v>9.1864565130307038E-2</v>
      </c>
      <c r="C37" s="68">
        <f t="shared" si="8"/>
        <v>0.14669347730960702</v>
      </c>
      <c r="D37" s="68">
        <f t="shared" si="8"/>
        <v>4.3370826312006762E-2</v>
      </c>
      <c r="E37" s="68">
        <f t="shared" si="8"/>
        <v>0.12651124500539626</v>
      </c>
      <c r="F37" s="68">
        <f t="shared" si="8"/>
        <v>8.3280394410963743E-2</v>
      </c>
      <c r="G37" s="68">
        <f t="shared" si="8"/>
        <v>4.0907910597190102E-2</v>
      </c>
      <c r="H37" s="68">
        <f t="shared" si="8"/>
        <v>3.0521641865586535E-2</v>
      </c>
      <c r="I37" s="68">
        <f t="shared" si="8"/>
        <v>0.1155987765665438</v>
      </c>
      <c r="J37" s="68">
        <f t="shared" si="8"/>
        <v>0.10037076512696784</v>
      </c>
    </row>
    <row r="38" spans="1:10" x14ac:dyDescent="0.2">
      <c r="A38" s="67" t="s">
        <v>141</v>
      </c>
      <c r="B38" s="68">
        <f t="shared" si="6"/>
        <v>2.8038662912374716E-2</v>
      </c>
      <c r="C38" s="68">
        <f t="shared" si="8"/>
        <v>1.9032498535909378E-2</v>
      </c>
      <c r="D38" s="68">
        <f t="shared" si="8"/>
        <v>3.7860022085674642E-3</v>
      </c>
      <c r="E38" s="68">
        <f t="shared" si="8"/>
        <v>6.9333102264303422E-3</v>
      </c>
      <c r="F38" s="68">
        <f t="shared" si="8"/>
        <v>7.7593247956892616E-3</v>
      </c>
      <c r="G38" s="68">
        <f t="shared" si="8"/>
        <v>1.0013722439916231E-3</v>
      </c>
      <c r="H38" s="68">
        <f t="shared" si="8"/>
        <v>3.8845726010746499E-3</v>
      </c>
      <c r="I38" s="68">
        <f t="shared" si="8"/>
        <v>8.4699239275350946E-3</v>
      </c>
      <c r="J38" s="68">
        <f t="shared" si="8"/>
        <v>1.6026220009960637E-2</v>
      </c>
    </row>
    <row r="39" spans="1:10" x14ac:dyDescent="0.2">
      <c r="A39" s="67" t="s">
        <v>142</v>
      </c>
      <c r="B39" s="68">
        <f t="shared" si="6"/>
        <v>1.4253272283488674E-2</v>
      </c>
      <c r="C39" s="68">
        <f t="shared" si="8"/>
        <v>1.5127400883324866E-2</v>
      </c>
      <c r="D39" s="68">
        <f t="shared" si="8"/>
        <v>7.3334678686420686E-3</v>
      </c>
      <c r="E39" s="68">
        <f t="shared" si="8"/>
        <v>1.0194132692298363E-2</v>
      </c>
      <c r="F39" s="68">
        <f t="shared" si="8"/>
        <v>2.2793961924178787E-2</v>
      </c>
      <c r="G39" s="68">
        <f t="shared" si="8"/>
        <v>3.2637317581949198E-3</v>
      </c>
      <c r="H39" s="68">
        <f t="shared" si="8"/>
        <v>3.9400664953757165E-2</v>
      </c>
      <c r="I39" s="68">
        <f t="shared" si="8"/>
        <v>2.0076856717120225E-2</v>
      </c>
      <c r="J39" s="68">
        <f t="shared" si="8"/>
        <v>1.3296286911558985E-2</v>
      </c>
    </row>
    <row r="40" spans="1:10" x14ac:dyDescent="0.2">
      <c r="A40" s="67" t="s">
        <v>143</v>
      </c>
      <c r="B40" s="68">
        <f t="shared" si="6"/>
        <v>1.6843738884793819E-2</v>
      </c>
      <c r="C40" s="68">
        <f t="shared" si="8"/>
        <v>8.8776920096591862E-3</v>
      </c>
      <c r="D40" s="68">
        <f t="shared" si="8"/>
        <v>4.4954953503684976E-3</v>
      </c>
      <c r="E40" s="68">
        <f t="shared" si="8"/>
        <v>3.7808207328502959E-3</v>
      </c>
      <c r="F40" s="68">
        <f t="shared" si="8"/>
        <v>5.3090117023137052E-3</v>
      </c>
      <c r="G40" s="68">
        <f t="shared" si="8"/>
        <v>2.0769202097604034E-3</v>
      </c>
      <c r="H40" s="68">
        <f t="shared" si="8"/>
        <v>4.9944504870959782E-3</v>
      </c>
      <c r="I40" s="68">
        <f t="shared" si="8"/>
        <v>1.8822053172300211E-2</v>
      </c>
      <c r="J40" s="68">
        <f t="shared" si="8"/>
        <v>9.5558947439851934E-3</v>
      </c>
    </row>
    <row r="41" spans="1:10" x14ac:dyDescent="0.2">
      <c r="A41" s="67" t="s">
        <v>144</v>
      </c>
      <c r="B41" s="68">
        <f t="shared" si="6"/>
        <v>1.124817883647942E-2</v>
      </c>
      <c r="C41" s="68">
        <f t="shared" si="8"/>
        <v>1.570190833050044E-2</v>
      </c>
      <c r="D41" s="68">
        <f t="shared" si="8"/>
        <v>4.8991724644235728E-3</v>
      </c>
      <c r="E41" s="68">
        <f t="shared" si="8"/>
        <v>5.9258135841521835E-3</v>
      </c>
      <c r="F41" s="68">
        <f t="shared" si="8"/>
        <v>2.4593883285672642E-2</v>
      </c>
      <c r="G41" s="68">
        <f t="shared" si="8"/>
        <v>2.4848866795347687E-3</v>
      </c>
      <c r="H41" s="68">
        <f t="shared" si="8"/>
        <v>9.7114315026866245E-3</v>
      </c>
      <c r="I41" s="68">
        <f t="shared" si="8"/>
        <v>2.2194337699003999E-2</v>
      </c>
      <c r="J41" s="68">
        <f t="shared" si="8"/>
        <v>1.1697616447694235E-2</v>
      </c>
    </row>
    <row r="42" spans="1:10" x14ac:dyDescent="0.2">
      <c r="A42" s="69" t="s">
        <v>145</v>
      </c>
      <c r="B42" s="68">
        <f t="shared" si="6"/>
        <v>8.5626143379591742E-3</v>
      </c>
      <c r="C42" s="68">
        <f t="shared" si="8"/>
        <v>5.6713196546918226E-3</v>
      </c>
      <c r="D42" s="68">
        <f t="shared" si="8"/>
        <v>6.1835996977746407E-3</v>
      </c>
      <c r="E42" s="68">
        <f t="shared" si="8"/>
        <v>3.59665467996074E-3</v>
      </c>
      <c r="F42" s="68">
        <f t="shared" si="8"/>
        <v>6.5795444173973273E-3</v>
      </c>
      <c r="G42" s="68">
        <f t="shared" si="8"/>
        <v>4.1909283174972464E-3</v>
      </c>
      <c r="H42" s="68">
        <f t="shared" si="8"/>
        <v>3.3296336580639855E-3</v>
      </c>
      <c r="I42" s="68">
        <f t="shared" si="8"/>
        <v>1.5292918202493922E-2</v>
      </c>
      <c r="J42" s="68">
        <f t="shared" si="8"/>
        <v>6.5595165993203751E-3</v>
      </c>
    </row>
    <row r="43" spans="1:10" x14ac:dyDescent="0.2">
      <c r="A43" s="160" t="s">
        <v>146</v>
      </c>
      <c r="B43" s="68">
        <f t="shared" ref="B43:J43" si="9">B15/SUM(B$5:B$15)</f>
        <v>4.7510907624308636E-3</v>
      </c>
      <c r="C43" s="68">
        <f t="shared" si="9"/>
        <v>6.7970436193541721E-3</v>
      </c>
      <c r="D43" s="68">
        <f t="shared" si="9"/>
        <v>4.9052888335420746E-3</v>
      </c>
      <c r="E43" s="68">
        <f t="shared" si="9"/>
        <v>2.5349915515385938E-3</v>
      </c>
      <c r="F43" s="68">
        <f t="shared" si="9"/>
        <v>1.2312067024738907E-2</v>
      </c>
      <c r="G43" s="68">
        <f t="shared" si="9"/>
        <v>2.7445017057548191E-3</v>
      </c>
      <c r="H43" s="68">
        <f t="shared" si="9"/>
        <v>2.2197557720426571E-3</v>
      </c>
      <c r="I43" s="68">
        <f t="shared" si="9"/>
        <v>4.783938514626304E-3</v>
      </c>
      <c r="J43" s="68">
        <f t="shared" si="9"/>
        <v>5.6371198702063786E-3</v>
      </c>
    </row>
    <row r="44" spans="1:10" x14ac:dyDescent="0.2">
      <c r="A44" s="61" t="s">
        <v>399</v>
      </c>
      <c r="B44" s="255">
        <f>SUM(B33:B43)</f>
        <v>1</v>
      </c>
      <c r="C44" s="255">
        <v>1</v>
      </c>
      <c r="D44" s="255">
        <v>1</v>
      </c>
      <c r="E44" s="255">
        <v>1</v>
      </c>
      <c r="F44" s="255">
        <v>1</v>
      </c>
      <c r="G44" s="255">
        <v>1</v>
      </c>
      <c r="H44" s="255">
        <v>1</v>
      </c>
      <c r="I44" s="255">
        <v>1</v>
      </c>
      <c r="J44" s="255">
        <v>1</v>
      </c>
    </row>
    <row r="45" spans="1:10" x14ac:dyDescent="0.2">
      <c r="A45" s="46"/>
      <c r="B45" s="47"/>
      <c r="C45" s="47"/>
      <c r="D45" s="47"/>
      <c r="E45" s="47"/>
      <c r="F45" s="47"/>
      <c r="G45" s="47"/>
      <c r="H45" s="47"/>
      <c r="I45" s="47"/>
      <c r="J45" s="47"/>
    </row>
    <row r="46" spans="1:10" x14ac:dyDescent="0.2">
      <c r="A46" s="46" t="s">
        <v>262</v>
      </c>
      <c r="B46" s="48"/>
      <c r="C46" s="48"/>
      <c r="D46" s="48"/>
      <c r="E46" s="48"/>
      <c r="F46" s="48"/>
      <c r="G46" s="48"/>
      <c r="H46" s="48"/>
      <c r="I46" s="48"/>
      <c r="J46" s="48"/>
    </row>
    <row r="47" spans="1:10" x14ac:dyDescent="0.2">
      <c r="A47" s="31" t="s">
        <v>493</v>
      </c>
    </row>
    <row r="48" spans="1:10" x14ac:dyDescent="0.2">
      <c r="A48" s="31" t="s">
        <v>306</v>
      </c>
    </row>
    <row r="49" spans="1:11" x14ac:dyDescent="0.2">
      <c r="A49" s="31" t="s">
        <v>307</v>
      </c>
    </row>
    <row r="50" spans="1:11" x14ac:dyDescent="0.2">
      <c r="A50" s="31" t="s">
        <v>581</v>
      </c>
    </row>
    <row r="51" spans="1:11" x14ac:dyDescent="0.2">
      <c r="A51" s="31" t="s">
        <v>577</v>
      </c>
    </row>
    <row r="55" spans="1:11" x14ac:dyDescent="0.2">
      <c r="A55" s="31"/>
    </row>
    <row r="57" spans="1:11" x14ac:dyDescent="0.2">
      <c r="K57" s="4"/>
    </row>
  </sheetData>
  <mergeCells count="4">
    <mergeCell ref="A1:J1"/>
    <mergeCell ref="B18:J18"/>
    <mergeCell ref="B4:J4"/>
    <mergeCell ref="B32:J32"/>
  </mergeCells>
  <phoneticPr fontId="2" type="noConversion"/>
  <pageMargins left="0.47" right="0.37"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Preface</vt:lpstr>
      <vt:lpstr>Guide to Data Tables</vt:lpstr>
      <vt:lpstr>Data Quality</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Glossary</vt:lpstr>
      <vt:lpstr>'A15'!_Toc214331968</vt:lpstr>
      <vt:lpstr>Preface!_Toc214424981</vt:lpstr>
      <vt:lpstr>Preface!_Toc214424982</vt:lpstr>
      <vt:lpstr>Glossary!_Toc214427023</vt:lpstr>
      <vt:lpstr>Glossary!_Toc214427040</vt:lpstr>
      <vt:lpstr>Preface!_Toc91041540</vt:lpstr>
      <vt:lpstr>Preface!OLE_LINK2</vt:lpstr>
      <vt:lpstr>'Data Quality'!OLE_LINK4</vt:lpstr>
      <vt:lpstr>'A14'!Print_Area</vt:lpstr>
      <vt:lpstr>'A16'!Print_Area</vt:lpstr>
      <vt:lpstr>'A17'!Print_Area</vt:lpstr>
      <vt:lpstr>'A20'!Print_Area</vt:lpstr>
      <vt:lpstr>'A24'!Print_Area</vt:lpstr>
      <vt:lpstr>'A8'!Print_Area</vt:lpstr>
      <vt:lpstr>'Data Quality'!Print_Area</vt:lpstr>
      <vt:lpstr>'Guide to Data Tables'!Print_Area</vt:lpstr>
    </vt:vector>
  </TitlesOfParts>
  <Company>DHA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Smith</dc:creator>
  <cp:lastModifiedBy>DI MUNNO, Rosa</cp:lastModifiedBy>
  <cp:lastPrinted>2012-06-19T01:16:14Z</cp:lastPrinted>
  <dcterms:created xsi:type="dcterms:W3CDTF">2008-01-14T23:12:33Z</dcterms:created>
  <dcterms:modified xsi:type="dcterms:W3CDTF">2014-08-19T04:28:12Z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