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16" documentId="13_ncr:1_{487B8473-6869-454A-94CF-1A4BC9D22300}" xr6:coauthVersionLast="47" xr6:coauthVersionMax="47" xr10:uidLastSave="{39AB2063-5285-4BBA-B8F0-C80CA700A995}"/>
  <bookViews>
    <workbookView xWindow="-120" yWindow="-120" windowWidth="29040" windowHeight="15840" firstSheet="1" activeTab="1" xr2:uid="{00000000-000D-0000-FFFF-FFFF00000000}"/>
  </bookViews>
  <sheets>
    <sheet name="Macro1" sheetId="4" state="hidden" r:id="rId1"/>
    <sheet name="Summary" sheetId="1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5" l="1"/>
  <c r="E5" i="15"/>
  <c r="E6" i="15"/>
  <c r="E7" i="15"/>
  <c r="E8" i="15"/>
  <c r="E3" i="15"/>
  <c r="C4" i="15"/>
  <c r="C5" i="15"/>
  <c r="C6" i="15"/>
  <c r="C7" i="15"/>
  <c r="C8" i="15"/>
  <c r="C3" i="15"/>
  <c r="I4" i="15" l="1"/>
  <c r="I5" i="15"/>
  <c r="I6" i="15"/>
  <c r="I7" i="15"/>
  <c r="I8" i="15"/>
  <c r="I3" i="15"/>
  <c r="G4" i="15"/>
  <c r="G5" i="15"/>
  <c r="G6" i="15"/>
  <c r="G7" i="15"/>
  <c r="G8" i="15"/>
  <c r="G3" i="15"/>
  <c r="C10" i="15" l="1"/>
  <c r="D10" i="15"/>
  <c r="E10" i="15"/>
  <c r="F10" i="15"/>
  <c r="G10" i="15"/>
  <c r="H10" i="15"/>
  <c r="I10" i="15"/>
  <c r="B10" i="15"/>
</calcChain>
</file>

<file path=xl/sharedStrings.xml><?xml version="1.0" encoding="utf-8"?>
<sst xmlns="http://schemas.openxmlformats.org/spreadsheetml/2006/main" count="23" uniqueCount="16">
  <si>
    <t>Chondrichthyans (all)</t>
  </si>
  <si>
    <t>Sharks</t>
  </si>
  <si>
    <t>Rays</t>
  </si>
  <si>
    <t>Chimaeras</t>
  </si>
  <si>
    <t>THR</t>
  </si>
  <si>
    <t>#</t>
  </si>
  <si>
    <t>%</t>
  </si>
  <si>
    <t>All</t>
  </si>
  <si>
    <t>CR</t>
  </si>
  <si>
    <t>EN</t>
  </si>
  <si>
    <t>Batoids</t>
  </si>
  <si>
    <t>VU</t>
  </si>
  <si>
    <t>Ghost Sharks</t>
  </si>
  <si>
    <t>NT</t>
  </si>
  <si>
    <t>LC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</si>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</sst>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54DF-E130-4F27-93B6-6A07DF4F9456}">
  <dimension ref="A1:N11"/>
  <sheetViews>
    <sheetView tabSelected="1" workbookViewId="0">
      <selection activeCell="K18" sqref="K18"/>
    </sheetView>
  </sheetViews>
  <sheetFormatPr defaultRowHeight="15" x14ac:dyDescent="0.25"/>
  <cols>
    <col min="2" max="2" width="8.7109375" style="1"/>
    <col min="3" max="3" width="11.85546875" style="1" bestFit="1" customWidth="1"/>
    <col min="4" max="4" width="8.7109375" style="1"/>
    <col min="12" max="12" width="11.5703125" bestFit="1" customWidth="1"/>
    <col min="13" max="13" width="8.7109375" style="1"/>
    <col min="14" max="14" width="8.7109375" style="2"/>
  </cols>
  <sheetData>
    <row r="1" spans="1:14" x14ac:dyDescent="0.25">
      <c r="B1" s="15" t="s">
        <v>0</v>
      </c>
      <c r="C1" s="16"/>
      <c r="D1" s="15" t="s">
        <v>1</v>
      </c>
      <c r="E1" s="17"/>
      <c r="F1" s="18" t="s">
        <v>2</v>
      </c>
      <c r="G1" s="17"/>
      <c r="H1" s="15" t="s">
        <v>3</v>
      </c>
      <c r="I1" s="17"/>
      <c r="M1" s="1" t="s">
        <v>4</v>
      </c>
    </row>
    <row r="2" spans="1:14" x14ac:dyDescent="0.25">
      <c r="A2" s="19"/>
      <c r="B2" s="4" t="s">
        <v>5</v>
      </c>
      <c r="C2" s="11" t="s">
        <v>6</v>
      </c>
      <c r="D2" s="4" t="s">
        <v>5</v>
      </c>
      <c r="E2" s="5" t="s">
        <v>6</v>
      </c>
      <c r="F2" s="4" t="s">
        <v>5</v>
      </c>
      <c r="G2" s="5" t="s">
        <v>6</v>
      </c>
      <c r="H2" s="4" t="s">
        <v>5</v>
      </c>
      <c r="I2" s="5" t="s">
        <v>6</v>
      </c>
      <c r="L2" t="s">
        <v>7</v>
      </c>
      <c r="M2" s="1">
        <v>39</v>
      </c>
      <c r="N2" s="3">
        <v>11.854103343465045</v>
      </c>
    </row>
    <row r="3" spans="1:14" x14ac:dyDescent="0.25">
      <c r="A3" s="19" t="s">
        <v>8</v>
      </c>
      <c r="B3" s="10">
        <v>5</v>
      </c>
      <c r="C3" s="22">
        <f>(B3/328)*100</f>
        <v>1.524390243902439</v>
      </c>
      <c r="D3" s="10">
        <v>2</v>
      </c>
      <c r="E3" s="23">
        <f>(D3/182)*100</f>
        <v>1.098901098901099</v>
      </c>
      <c r="F3" s="10">
        <v>3</v>
      </c>
      <c r="G3" s="23">
        <f>(F3/132)*100</f>
        <v>2.2727272727272729</v>
      </c>
      <c r="H3" s="10">
        <v>0</v>
      </c>
      <c r="I3" s="23">
        <f>(H3/14)*100</f>
        <v>0</v>
      </c>
      <c r="L3" t="s">
        <v>1</v>
      </c>
      <c r="M3" s="1">
        <v>22</v>
      </c>
      <c r="N3" s="3">
        <v>12.021857923497267</v>
      </c>
    </row>
    <row r="4" spans="1:14" x14ac:dyDescent="0.25">
      <c r="A4" s="20" t="s">
        <v>9</v>
      </c>
      <c r="B4" s="4">
        <v>14</v>
      </c>
      <c r="C4" s="12">
        <f t="shared" ref="C4:C8" si="0">(B4/328)*100</f>
        <v>4.2682926829268295</v>
      </c>
      <c r="D4" s="4">
        <v>9</v>
      </c>
      <c r="E4" s="6">
        <f t="shared" ref="E4:E8" si="1">(D4/182)*100</f>
        <v>4.9450549450549453</v>
      </c>
      <c r="F4" s="4">
        <v>5</v>
      </c>
      <c r="G4" s="6">
        <f t="shared" ref="G4:G8" si="2">(F4/132)*100</f>
        <v>3.7878787878787881</v>
      </c>
      <c r="H4" s="4">
        <v>0</v>
      </c>
      <c r="I4" s="6">
        <f t="shared" ref="I4:I8" si="3">(H4/14)*100</f>
        <v>0</v>
      </c>
      <c r="L4" t="s">
        <v>10</v>
      </c>
      <c r="M4" s="1">
        <v>17</v>
      </c>
      <c r="N4" s="3">
        <v>12.878787878787879</v>
      </c>
    </row>
    <row r="5" spans="1:14" x14ac:dyDescent="0.25">
      <c r="A5" s="20" t="s">
        <v>11</v>
      </c>
      <c r="B5" s="4">
        <v>20</v>
      </c>
      <c r="C5" s="12">
        <f t="shared" si="0"/>
        <v>6.0975609756097562</v>
      </c>
      <c r="D5" s="4">
        <v>11</v>
      </c>
      <c r="E5" s="6">
        <f t="shared" si="1"/>
        <v>6.0439560439560438</v>
      </c>
      <c r="F5" s="4">
        <v>9</v>
      </c>
      <c r="G5" s="6">
        <f t="shared" si="2"/>
        <v>6.8181818181818175</v>
      </c>
      <c r="H5" s="4">
        <v>0</v>
      </c>
      <c r="I5" s="6">
        <f t="shared" si="3"/>
        <v>0</v>
      </c>
      <c r="L5" t="s">
        <v>12</v>
      </c>
      <c r="M5" s="1">
        <v>0</v>
      </c>
      <c r="N5" s="3">
        <v>0</v>
      </c>
    </row>
    <row r="6" spans="1:14" x14ac:dyDescent="0.25">
      <c r="A6" s="20" t="s">
        <v>13</v>
      </c>
      <c r="B6" s="4">
        <v>32</v>
      </c>
      <c r="C6" s="12">
        <f t="shared" si="0"/>
        <v>9.7560975609756095</v>
      </c>
      <c r="D6" s="4">
        <v>18</v>
      </c>
      <c r="E6" s="6">
        <f t="shared" si="1"/>
        <v>9.8901098901098905</v>
      </c>
      <c r="F6" s="4">
        <v>13</v>
      </c>
      <c r="G6" s="6">
        <f t="shared" si="2"/>
        <v>9.8484848484848477</v>
      </c>
      <c r="H6" s="4">
        <v>1</v>
      </c>
      <c r="I6" s="6">
        <f t="shared" si="3"/>
        <v>7.1428571428571423</v>
      </c>
    </row>
    <row r="7" spans="1:14" x14ac:dyDescent="0.25">
      <c r="A7" s="20" t="s">
        <v>14</v>
      </c>
      <c r="B7" s="4">
        <v>231</v>
      </c>
      <c r="C7" s="12">
        <f t="shared" si="0"/>
        <v>70.426829268292678</v>
      </c>
      <c r="D7" s="4">
        <v>123</v>
      </c>
      <c r="E7" s="6">
        <f t="shared" si="1"/>
        <v>67.582417582417591</v>
      </c>
      <c r="F7" s="4">
        <v>95</v>
      </c>
      <c r="G7" s="6">
        <f t="shared" si="2"/>
        <v>71.969696969696969</v>
      </c>
      <c r="H7" s="4">
        <v>13</v>
      </c>
      <c r="I7" s="6">
        <f t="shared" si="3"/>
        <v>92.857142857142861</v>
      </c>
    </row>
    <row r="8" spans="1:14" x14ac:dyDescent="0.25">
      <c r="A8" s="21" t="s">
        <v>15</v>
      </c>
      <c r="B8" s="7">
        <v>26</v>
      </c>
      <c r="C8" s="24">
        <f t="shared" si="0"/>
        <v>7.9268292682926829</v>
      </c>
      <c r="D8" s="7">
        <v>19</v>
      </c>
      <c r="E8" s="25">
        <f t="shared" si="1"/>
        <v>10.43956043956044</v>
      </c>
      <c r="F8" s="7">
        <v>7</v>
      </c>
      <c r="G8" s="25">
        <f t="shared" si="2"/>
        <v>5.3030303030303028</v>
      </c>
      <c r="H8" s="7">
        <v>0</v>
      </c>
      <c r="I8" s="25">
        <f t="shared" si="3"/>
        <v>0</v>
      </c>
    </row>
    <row r="9" spans="1:14" x14ac:dyDescent="0.25">
      <c r="A9" s="20"/>
      <c r="B9" s="4"/>
      <c r="C9" s="11"/>
      <c r="D9" s="4"/>
      <c r="E9" s="14"/>
      <c r="F9" s="4"/>
      <c r="G9" s="5"/>
      <c r="H9" s="4"/>
      <c r="I9" s="5"/>
    </row>
    <row r="10" spans="1:14" x14ac:dyDescent="0.25">
      <c r="A10" s="21"/>
      <c r="B10" s="7">
        <f>SUM(B3:B8)</f>
        <v>328</v>
      </c>
      <c r="C10" s="9">
        <f t="shared" ref="C10:I10" si="4">SUM(C3:C8)</f>
        <v>99.999999999999986</v>
      </c>
      <c r="D10" s="7">
        <f t="shared" si="4"/>
        <v>182</v>
      </c>
      <c r="E10" s="8">
        <f t="shared" si="4"/>
        <v>100</v>
      </c>
      <c r="F10" s="7">
        <f t="shared" si="4"/>
        <v>132</v>
      </c>
      <c r="G10" s="8">
        <f t="shared" si="4"/>
        <v>99.999999999999986</v>
      </c>
      <c r="H10" s="7">
        <f t="shared" si="4"/>
        <v>14</v>
      </c>
      <c r="I10" s="8">
        <f t="shared" si="4"/>
        <v>100</v>
      </c>
    </row>
    <row r="11" spans="1:14" x14ac:dyDescent="0.25">
      <c r="D11" s="11"/>
      <c r="E11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0A3FBAC5D8444BB61A1D326C31EA2" ma:contentTypeVersion="13" ma:contentTypeDescription="Create a new document." ma:contentTypeScope="" ma:versionID="dee89a84d6a2db31fc5cea7fc1ac4c0d">
  <xsd:schema xmlns:xsd="http://www.w3.org/2001/XMLSchema" xmlns:xs="http://www.w3.org/2001/XMLSchema" xmlns:p="http://schemas.microsoft.com/office/2006/metadata/properties" xmlns:ns2="5741c455-c65e-4983-a6ae-63a7b6d11f95" xmlns:ns3="81fdb7c0-a6cf-4510-a70b-fd44db3cf6e4" targetNamespace="http://schemas.microsoft.com/office/2006/metadata/properties" ma:root="true" ma:fieldsID="0f63e96a3dff63ba04f83daa359c05c1" ns2:_="" ns3:_="">
    <xsd:import namespace="5741c455-c65e-4983-a6ae-63a7b6d11f95"/>
    <xsd:import namespace="81fdb7c0-a6cf-4510-a70b-fd44db3cf6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1c455-c65e-4983-a6ae-63a7b6d11f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db7c0-a6cf-4510-a70b-fd44db3cf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9B1C65-B135-4FB6-A5EC-9B4DAAC60786}">
  <ds:schemaRefs>
    <ds:schemaRef ds:uri="http://purl.org/dc/elements/1.1/"/>
    <ds:schemaRef ds:uri="81fdb7c0-a6cf-4510-a70b-fd44db3cf6e4"/>
    <ds:schemaRef ds:uri="http://schemas.microsoft.com/office/infopath/2007/PartnerControls"/>
    <ds:schemaRef ds:uri="http://purl.org/dc/terms/"/>
    <ds:schemaRef ds:uri="5741c455-c65e-4983-a6ae-63a7b6d11f95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7FA46-D0FA-417A-A00C-24D8C4EE9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1c455-c65e-4983-a6ae-63a7b6d11f95"/>
    <ds:schemaRef ds:uri="81fdb7c0-a6cf-4510-a70b-fd44db3cf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4096C2-9AA9-44D0-AECF-3139EE91C7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Macro1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2021-11-23T00:39:36Z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0x010100FA70A3FBAC5D8444BB61A1D326C31EA2</vt:lpwstr>
  </property>
</Properties>
</file>